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2" windowHeight="8016"/>
  </bookViews>
  <sheets>
    <sheet name="INTRO" sheetId="57" r:id="rId1"/>
    <sheet name="SUMMARY" sheetId="27" r:id="rId2"/>
    <sheet name="DEMO" sheetId="58" r:id="rId3"/>
    <sheet name="Rnd 1" sheetId="4" r:id="rId4"/>
    <sheet name="Rnd 2" sheetId="38" r:id="rId5"/>
    <sheet name="Rnd 3" sheetId="39" r:id="rId6"/>
    <sheet name="Rnd 4" sheetId="40" r:id="rId7"/>
    <sheet name="Rnd 5" sheetId="41" r:id="rId8"/>
    <sheet name="Rnd 6" sheetId="42" r:id="rId9"/>
    <sheet name="Rnd 7" sheetId="43" r:id="rId10"/>
    <sheet name="Rnd 8" sheetId="44" r:id="rId11"/>
    <sheet name="Rnd 9" sheetId="45" r:id="rId12"/>
    <sheet name="Rnd 10" sheetId="46" r:id="rId13"/>
    <sheet name="Rnd 11" sheetId="47" r:id="rId14"/>
    <sheet name="Rnd 12" sheetId="48" r:id="rId15"/>
    <sheet name="Rnd 13" sheetId="49" r:id="rId16"/>
    <sheet name="Rnd 14" sheetId="50" r:id="rId17"/>
    <sheet name="Rnd 15" sheetId="51" r:id="rId18"/>
    <sheet name="Rnd 16" sheetId="52" r:id="rId19"/>
    <sheet name="Rnd 17" sheetId="53" r:id="rId20"/>
    <sheet name="Rnd 18" sheetId="54" r:id="rId21"/>
    <sheet name="Rnd 19" sheetId="55" r:id="rId22"/>
    <sheet name="Rnd 20" sheetId="56" r:id="rId23"/>
    <sheet name="Data" sheetId="16" state="hidden" r:id="rId24"/>
  </sheets>
  <calcPr calcId="145621"/>
</workbook>
</file>

<file path=xl/calcChain.xml><?xml version="1.0" encoding="utf-8"?>
<calcChain xmlns="http://schemas.openxmlformats.org/spreadsheetml/2006/main">
  <c r="L29" i="58" l="1"/>
  <c r="J29" i="58"/>
  <c r="H29" i="58"/>
  <c r="F29" i="58"/>
  <c r="R28" i="58"/>
  <c r="Q28" i="58"/>
  <c r="Q29" i="58" s="1"/>
  <c r="P28" i="58"/>
  <c r="O28" i="58"/>
  <c r="O29" i="58" s="1"/>
  <c r="N28" i="58"/>
  <c r="M28" i="58"/>
  <c r="M29" i="58" s="1"/>
  <c r="L28" i="58"/>
  <c r="K28" i="58"/>
  <c r="K29" i="58" s="1"/>
  <c r="J28" i="58"/>
  <c r="I28" i="58"/>
  <c r="I29" i="58" s="1"/>
  <c r="H28" i="58"/>
  <c r="G28" i="58"/>
  <c r="G29" i="58" s="1"/>
  <c r="F28" i="58"/>
  <c r="X27" i="58"/>
  <c r="C27" i="58"/>
  <c r="B27" i="58"/>
  <c r="X26" i="58"/>
  <c r="D26" i="58"/>
  <c r="E26" i="58" s="1"/>
  <c r="X25" i="58"/>
  <c r="Y26" i="58" s="1"/>
  <c r="E25" i="58"/>
  <c r="D25" i="58"/>
  <c r="X24" i="58"/>
  <c r="D24" i="58"/>
  <c r="E24" i="58" s="1"/>
  <c r="X23" i="58"/>
  <c r="E23" i="58"/>
  <c r="D23" i="58"/>
  <c r="X22" i="58"/>
  <c r="D22" i="58"/>
  <c r="E22" i="58" s="1"/>
  <c r="Y21" i="58"/>
  <c r="X21" i="58"/>
  <c r="E21" i="58"/>
  <c r="D21" i="58"/>
  <c r="Y20" i="58"/>
  <c r="X20" i="58"/>
  <c r="E20" i="58"/>
  <c r="D20" i="58"/>
  <c r="Y19" i="58"/>
  <c r="X19" i="58"/>
  <c r="E19" i="58"/>
  <c r="D19" i="58"/>
  <c r="Y18" i="58"/>
  <c r="X18" i="58"/>
  <c r="E18" i="58"/>
  <c r="D18" i="58"/>
  <c r="Y17" i="58"/>
  <c r="Z21" i="58" s="1"/>
  <c r="X17" i="58"/>
  <c r="C17" i="58"/>
  <c r="C28" i="58" s="1"/>
  <c r="B17" i="58"/>
  <c r="B28" i="58" s="1"/>
  <c r="X16" i="58"/>
  <c r="Y16" i="58" s="1"/>
  <c r="D16" i="58"/>
  <c r="E16" i="58" s="1"/>
  <c r="X15" i="58"/>
  <c r="Y15" i="58" s="1"/>
  <c r="D15" i="58"/>
  <c r="E15" i="58" s="1"/>
  <c r="X14" i="58"/>
  <c r="Y14" i="58" s="1"/>
  <c r="D14" i="58"/>
  <c r="E14" i="58" s="1"/>
  <c r="D13" i="58"/>
  <c r="E13" i="58" s="1"/>
  <c r="D12" i="58"/>
  <c r="E12" i="58" s="1"/>
  <c r="D11" i="58"/>
  <c r="E11" i="58" s="1"/>
  <c r="D10" i="58"/>
  <c r="E10" i="58" s="1"/>
  <c r="D9" i="58"/>
  <c r="E9" i="58" s="1"/>
  <c r="D8" i="58"/>
  <c r="E8" i="58" s="1"/>
  <c r="B16" i="56"/>
  <c r="B15" i="56"/>
  <c r="B14" i="56"/>
  <c r="B13" i="56"/>
  <c r="B12" i="56"/>
  <c r="B11" i="56"/>
  <c r="B10" i="56"/>
  <c r="B9" i="56"/>
  <c r="B8" i="56"/>
  <c r="B16" i="55"/>
  <c r="B15" i="55"/>
  <c r="B14" i="55"/>
  <c r="B13" i="55"/>
  <c r="B12" i="55"/>
  <c r="B11" i="55"/>
  <c r="B10" i="55"/>
  <c r="B9" i="55"/>
  <c r="B8" i="55"/>
  <c r="B16" i="54"/>
  <c r="B15" i="54"/>
  <c r="B14" i="54"/>
  <c r="B13" i="54"/>
  <c r="B12" i="54"/>
  <c r="B11" i="54"/>
  <c r="B10" i="54"/>
  <c r="B9" i="54"/>
  <c r="B8" i="54"/>
  <c r="B16" i="53"/>
  <c r="B15" i="53"/>
  <c r="B14" i="53"/>
  <c r="B13" i="53"/>
  <c r="B12" i="53"/>
  <c r="B11" i="53"/>
  <c r="B10" i="53"/>
  <c r="B9" i="53"/>
  <c r="B8" i="53"/>
  <c r="B16" i="52"/>
  <c r="B15" i="52"/>
  <c r="B14" i="52"/>
  <c r="B13" i="52"/>
  <c r="B12" i="52"/>
  <c r="B11" i="52"/>
  <c r="B10" i="52"/>
  <c r="B9" i="52"/>
  <c r="B8" i="52"/>
  <c r="B16" i="51"/>
  <c r="B15" i="51"/>
  <c r="B14" i="51"/>
  <c r="B13" i="51"/>
  <c r="B12" i="51"/>
  <c r="B11" i="51"/>
  <c r="B10" i="51"/>
  <c r="B9" i="51"/>
  <c r="B8" i="51"/>
  <c r="B16" i="50"/>
  <c r="B15" i="50"/>
  <c r="B14" i="50"/>
  <c r="B13" i="50"/>
  <c r="B12" i="50"/>
  <c r="B11" i="50"/>
  <c r="B10" i="50"/>
  <c r="B9" i="50"/>
  <c r="B8" i="50"/>
  <c r="B16" i="49"/>
  <c r="B15" i="49"/>
  <c r="B14" i="49"/>
  <c r="B13" i="49"/>
  <c r="B12" i="49"/>
  <c r="B11" i="49"/>
  <c r="B10" i="49"/>
  <c r="B9" i="49"/>
  <c r="B8" i="49"/>
  <c r="B16" i="48"/>
  <c r="B15" i="48"/>
  <c r="B14" i="48"/>
  <c r="B13" i="48"/>
  <c r="B12" i="48"/>
  <c r="B11" i="48"/>
  <c r="B10" i="48"/>
  <c r="B9" i="48"/>
  <c r="B8" i="48"/>
  <c r="B16" i="47"/>
  <c r="B15" i="47"/>
  <c r="B14" i="47"/>
  <c r="B13" i="47"/>
  <c r="B12" i="47"/>
  <c r="B11" i="47"/>
  <c r="B10" i="47"/>
  <c r="B9" i="47"/>
  <c r="B8" i="47"/>
  <c r="B16" i="46"/>
  <c r="B15" i="46"/>
  <c r="B14" i="46"/>
  <c r="B13" i="46"/>
  <c r="B12" i="46"/>
  <c r="B11" i="46"/>
  <c r="B10" i="46"/>
  <c r="B9" i="46"/>
  <c r="B8" i="46"/>
  <c r="B16" i="45"/>
  <c r="B15" i="45"/>
  <c r="B14" i="45"/>
  <c r="B13" i="45"/>
  <c r="B12" i="45"/>
  <c r="B11" i="45"/>
  <c r="B10" i="45"/>
  <c r="B9" i="45"/>
  <c r="B8" i="45"/>
  <c r="B16" i="44"/>
  <c r="B15" i="44"/>
  <c r="B14" i="44"/>
  <c r="B13" i="44"/>
  <c r="B12" i="44"/>
  <c r="B11" i="44"/>
  <c r="B10" i="44"/>
  <c r="B9" i="44"/>
  <c r="B8" i="44"/>
  <c r="B16" i="43"/>
  <c r="B15" i="43"/>
  <c r="B14" i="43"/>
  <c r="B13" i="43"/>
  <c r="B12" i="43"/>
  <c r="B11" i="43"/>
  <c r="B10" i="43"/>
  <c r="B9" i="43"/>
  <c r="B8" i="43"/>
  <c r="B16" i="42"/>
  <c r="B15" i="42"/>
  <c r="B14" i="42"/>
  <c r="B13" i="42"/>
  <c r="B12" i="42"/>
  <c r="B11" i="42"/>
  <c r="B10" i="42"/>
  <c r="B9" i="42"/>
  <c r="B8" i="42"/>
  <c r="B16" i="41"/>
  <c r="B15" i="41"/>
  <c r="B14" i="41"/>
  <c r="B13" i="41"/>
  <c r="B12" i="41"/>
  <c r="B11" i="41"/>
  <c r="B10" i="41"/>
  <c r="B9" i="41"/>
  <c r="B8" i="41"/>
  <c r="B16" i="40"/>
  <c r="B15" i="40"/>
  <c r="B14" i="40"/>
  <c r="B13" i="40"/>
  <c r="B12" i="40"/>
  <c r="B11" i="40"/>
  <c r="B10" i="40"/>
  <c r="B9" i="40"/>
  <c r="B8" i="40"/>
  <c r="B26" i="56"/>
  <c r="B25" i="56"/>
  <c r="B24" i="56"/>
  <c r="B23" i="56"/>
  <c r="B22" i="56"/>
  <c r="B21" i="56"/>
  <c r="B20" i="56"/>
  <c r="B19" i="56"/>
  <c r="B18" i="56"/>
  <c r="B26" i="55"/>
  <c r="B25" i="55"/>
  <c r="B24" i="55"/>
  <c r="B23" i="55"/>
  <c r="B22" i="55"/>
  <c r="B21" i="55"/>
  <c r="B20" i="55"/>
  <c r="B19" i="55"/>
  <c r="B18" i="55"/>
  <c r="B26" i="54"/>
  <c r="B25" i="54"/>
  <c r="B24" i="54"/>
  <c r="B23" i="54"/>
  <c r="B22" i="54"/>
  <c r="B21" i="54"/>
  <c r="B20" i="54"/>
  <c r="B19" i="54"/>
  <c r="B18" i="54"/>
  <c r="B26" i="53"/>
  <c r="B25" i="53"/>
  <c r="B24" i="53"/>
  <c r="B23" i="53"/>
  <c r="B22" i="53"/>
  <c r="B21" i="53"/>
  <c r="B20" i="53"/>
  <c r="B19" i="53"/>
  <c r="B18" i="53"/>
  <c r="B26" i="52"/>
  <c r="B25" i="52"/>
  <c r="B24" i="52"/>
  <c r="B23" i="52"/>
  <c r="B22" i="52"/>
  <c r="B21" i="52"/>
  <c r="B20" i="52"/>
  <c r="B19" i="52"/>
  <c r="B18" i="52"/>
  <c r="B26" i="51"/>
  <c r="B25" i="51"/>
  <c r="B24" i="51"/>
  <c r="B23" i="51"/>
  <c r="B22" i="51"/>
  <c r="B21" i="51"/>
  <c r="B20" i="51"/>
  <c r="B19" i="51"/>
  <c r="B18" i="51"/>
  <c r="B26" i="50"/>
  <c r="B25" i="50"/>
  <c r="B24" i="50"/>
  <c r="B23" i="50"/>
  <c r="B22" i="50"/>
  <c r="B21" i="50"/>
  <c r="B20" i="50"/>
  <c r="B19" i="50"/>
  <c r="B18" i="50"/>
  <c r="B26" i="49"/>
  <c r="B25" i="49"/>
  <c r="B24" i="49"/>
  <c r="B23" i="49"/>
  <c r="B22" i="49"/>
  <c r="B21" i="49"/>
  <c r="B20" i="49"/>
  <c r="B19" i="49"/>
  <c r="B18" i="49"/>
  <c r="B26" i="48"/>
  <c r="B25" i="48"/>
  <c r="B24" i="48"/>
  <c r="B23" i="48"/>
  <c r="B22" i="48"/>
  <c r="B21" i="48"/>
  <c r="B20" i="48"/>
  <c r="B19" i="48"/>
  <c r="B18" i="48"/>
  <c r="B26" i="47"/>
  <c r="B25" i="47"/>
  <c r="B24" i="47"/>
  <c r="B23" i="47"/>
  <c r="B22" i="47"/>
  <c r="B21" i="47"/>
  <c r="B20" i="47"/>
  <c r="B19" i="47"/>
  <c r="B18" i="47"/>
  <c r="B26" i="46"/>
  <c r="B25" i="46"/>
  <c r="B24" i="46"/>
  <c r="B23" i="46"/>
  <c r="B22" i="46"/>
  <c r="B21" i="46"/>
  <c r="B20" i="46"/>
  <c r="B19" i="46"/>
  <c r="B18" i="46"/>
  <c r="B26" i="45"/>
  <c r="B25" i="45"/>
  <c r="B24" i="45"/>
  <c r="B23" i="45"/>
  <c r="B22" i="45"/>
  <c r="B21" i="45"/>
  <c r="B20" i="45"/>
  <c r="B19" i="45"/>
  <c r="B18" i="45"/>
  <c r="B26" i="44"/>
  <c r="B25" i="44"/>
  <c r="B24" i="44"/>
  <c r="B23" i="44"/>
  <c r="B22" i="44"/>
  <c r="B21" i="44"/>
  <c r="B20" i="44"/>
  <c r="B19" i="44"/>
  <c r="B18" i="44"/>
  <c r="B26" i="43"/>
  <c r="B25" i="43"/>
  <c r="B24" i="43"/>
  <c r="B23" i="43"/>
  <c r="B22" i="43"/>
  <c r="B21" i="43"/>
  <c r="B20" i="43"/>
  <c r="B19" i="43"/>
  <c r="B18" i="43"/>
  <c r="B26" i="42"/>
  <c r="B25" i="42"/>
  <c r="B24" i="42"/>
  <c r="B23" i="42"/>
  <c r="B22" i="42"/>
  <c r="B21" i="42"/>
  <c r="B20" i="42"/>
  <c r="B19" i="42"/>
  <c r="B18" i="42"/>
  <c r="B26" i="41"/>
  <c r="B25" i="41"/>
  <c r="B24" i="41"/>
  <c r="B23" i="41"/>
  <c r="B22" i="41"/>
  <c r="B21" i="41"/>
  <c r="B20" i="41"/>
  <c r="B19" i="41"/>
  <c r="B18" i="41"/>
  <c r="B26" i="40"/>
  <c r="B25" i="40"/>
  <c r="B24" i="40"/>
  <c r="B23" i="40"/>
  <c r="B22" i="40"/>
  <c r="B21" i="40"/>
  <c r="B20" i="40"/>
  <c r="B19" i="40"/>
  <c r="B18" i="40"/>
  <c r="B26" i="39"/>
  <c r="B25" i="39"/>
  <c r="B24" i="39"/>
  <c r="B23" i="39"/>
  <c r="B22" i="39"/>
  <c r="B21" i="39"/>
  <c r="B20" i="39"/>
  <c r="B19" i="39"/>
  <c r="B18" i="39"/>
  <c r="B16" i="39"/>
  <c r="B15" i="39"/>
  <c r="B14" i="39"/>
  <c r="B13" i="39"/>
  <c r="B12" i="39"/>
  <c r="B11" i="39"/>
  <c r="B10" i="39"/>
  <c r="B9" i="39"/>
  <c r="B8" i="39"/>
  <c r="B19" i="38"/>
  <c r="B20" i="38"/>
  <c r="B21" i="38"/>
  <c r="B22" i="38"/>
  <c r="B23" i="38"/>
  <c r="B24" i="38"/>
  <c r="B25" i="38"/>
  <c r="B26" i="38"/>
  <c r="B18" i="38"/>
  <c r="B10" i="38"/>
  <c r="B11" i="38"/>
  <c r="B12" i="38"/>
  <c r="B13" i="38"/>
  <c r="B14" i="38"/>
  <c r="B15" i="38"/>
  <c r="B16" i="38"/>
  <c r="B9" i="38"/>
  <c r="B8" i="38"/>
  <c r="Z16" i="58" l="1"/>
  <c r="X13" i="58"/>
  <c r="Y13" i="58" s="1"/>
  <c r="X12" i="58"/>
  <c r="Y12" i="58" s="1"/>
  <c r="X11" i="58"/>
  <c r="Y11" i="58" s="1"/>
  <c r="X10" i="58"/>
  <c r="Y10" i="58" s="1"/>
  <c r="X9" i="58"/>
  <c r="Y9" i="58" s="1"/>
  <c r="X28" i="58"/>
  <c r="Y28" i="58" s="1"/>
  <c r="B3" i="56"/>
  <c r="B3" i="55"/>
  <c r="B3" i="54"/>
  <c r="B3" i="53"/>
  <c r="B3" i="52"/>
  <c r="B3" i="51"/>
  <c r="B3" i="50"/>
  <c r="B3" i="49"/>
  <c r="B3" i="48"/>
  <c r="B3" i="47"/>
  <c r="B3" i="46"/>
  <c r="B3" i="45"/>
  <c r="B3" i="44"/>
  <c r="B3" i="43"/>
  <c r="B3" i="42"/>
  <c r="B3" i="41"/>
  <c r="B3" i="40"/>
  <c r="B3" i="39"/>
  <c r="B3" i="38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F385" i="27"/>
  <c r="F386" i="27"/>
  <c r="F387" i="27"/>
  <c r="F388" i="27"/>
  <c r="F389" i="27"/>
  <c r="F390" i="27"/>
  <c r="F391" i="27"/>
  <c r="F392" i="27"/>
  <c r="F393" i="27"/>
  <c r="F395" i="27"/>
  <c r="F396" i="27"/>
  <c r="F397" i="27"/>
  <c r="F398" i="27"/>
  <c r="F399" i="27"/>
  <c r="F400" i="27"/>
  <c r="F401" i="27"/>
  <c r="F402" i="27"/>
  <c r="F403" i="27"/>
  <c r="F406" i="27"/>
  <c r="F407" i="27"/>
  <c r="F408" i="27"/>
  <c r="F409" i="27"/>
  <c r="F410" i="27"/>
  <c r="F411" i="27"/>
  <c r="F412" i="27"/>
  <c r="F413" i="27"/>
  <c r="F414" i="27"/>
  <c r="F416" i="27"/>
  <c r="F417" i="27"/>
  <c r="F418" i="27"/>
  <c r="F419" i="27"/>
  <c r="F420" i="27"/>
  <c r="F421" i="27"/>
  <c r="F422" i="27"/>
  <c r="F423" i="27"/>
  <c r="F424" i="27"/>
  <c r="F343" i="27"/>
  <c r="F344" i="27"/>
  <c r="F345" i="27"/>
  <c r="F346" i="27"/>
  <c r="F347" i="27"/>
  <c r="F348" i="27"/>
  <c r="F349" i="27"/>
  <c r="F350" i="27"/>
  <c r="F351" i="27"/>
  <c r="F352" i="27"/>
  <c r="F353" i="27"/>
  <c r="F354" i="27"/>
  <c r="F355" i="27"/>
  <c r="F356" i="27"/>
  <c r="F357" i="27"/>
  <c r="F358" i="27"/>
  <c r="F359" i="27"/>
  <c r="F360" i="27"/>
  <c r="F361" i="27"/>
  <c r="F364" i="27"/>
  <c r="F365" i="27"/>
  <c r="F366" i="27"/>
  <c r="F367" i="27"/>
  <c r="F368" i="27"/>
  <c r="F369" i="27"/>
  <c r="F370" i="27"/>
  <c r="F371" i="27"/>
  <c r="F372" i="27"/>
  <c r="F373" i="27"/>
  <c r="F374" i="27"/>
  <c r="F375" i="27"/>
  <c r="F376" i="27"/>
  <c r="F377" i="27"/>
  <c r="F378" i="27"/>
  <c r="F379" i="27"/>
  <c r="F380" i="27"/>
  <c r="F381" i="27"/>
  <c r="F382" i="27"/>
  <c r="F280" i="27"/>
  <c r="F281" i="27"/>
  <c r="F282" i="27"/>
  <c r="F283" i="27"/>
  <c r="F284" i="27"/>
  <c r="F285" i="27"/>
  <c r="F286" i="27"/>
  <c r="F287" i="27"/>
  <c r="F288" i="27"/>
  <c r="F289" i="27"/>
  <c r="F290" i="27"/>
  <c r="F291" i="27"/>
  <c r="F292" i="27"/>
  <c r="F293" i="27"/>
  <c r="F294" i="27"/>
  <c r="F295" i="27"/>
  <c r="F296" i="27"/>
  <c r="F297" i="27"/>
  <c r="F298" i="27"/>
  <c r="F301" i="27"/>
  <c r="F302" i="27"/>
  <c r="F303" i="27"/>
  <c r="F304" i="27"/>
  <c r="F305" i="27"/>
  <c r="F306" i="27"/>
  <c r="F307" i="27"/>
  <c r="F308" i="27"/>
  <c r="F309" i="27"/>
  <c r="F310" i="27"/>
  <c r="F311" i="27"/>
  <c r="F312" i="27"/>
  <c r="F313" i="27"/>
  <c r="F314" i="27"/>
  <c r="F315" i="27"/>
  <c r="F316" i="27"/>
  <c r="F317" i="27"/>
  <c r="F318" i="27"/>
  <c r="F319" i="27"/>
  <c r="F322" i="27"/>
  <c r="F323" i="27"/>
  <c r="F324" i="27"/>
  <c r="F325" i="27"/>
  <c r="F326" i="27"/>
  <c r="F327" i="27"/>
  <c r="F328" i="27"/>
  <c r="F329" i="27"/>
  <c r="F330" i="27"/>
  <c r="F331" i="27"/>
  <c r="F332" i="27"/>
  <c r="F333" i="27"/>
  <c r="F334" i="27"/>
  <c r="F335" i="27"/>
  <c r="F336" i="27"/>
  <c r="F337" i="27"/>
  <c r="F338" i="27"/>
  <c r="F339" i="27"/>
  <c r="F340" i="27"/>
  <c r="F174" i="27"/>
  <c r="F175" i="27"/>
  <c r="F176" i="27"/>
  <c r="F177" i="27"/>
  <c r="F178" i="27"/>
  <c r="F179" i="27"/>
  <c r="F180" i="27"/>
  <c r="F181" i="27"/>
  <c r="F182" i="27"/>
  <c r="F183" i="27"/>
  <c r="F184" i="27"/>
  <c r="F185" i="27"/>
  <c r="F186" i="27"/>
  <c r="F187" i="27"/>
  <c r="F188" i="27"/>
  <c r="F189" i="27"/>
  <c r="F190" i="27"/>
  <c r="F191" i="27"/>
  <c r="F192" i="27"/>
  <c r="F195" i="27"/>
  <c r="F196" i="27"/>
  <c r="F197" i="27"/>
  <c r="F198" i="27"/>
  <c r="F199" i="27"/>
  <c r="F200" i="27"/>
  <c r="F201" i="27"/>
  <c r="F202" i="27"/>
  <c r="F203" i="27"/>
  <c r="F204" i="27"/>
  <c r="F205" i="27"/>
  <c r="F206" i="27"/>
  <c r="F207" i="27"/>
  <c r="F208" i="27"/>
  <c r="F209" i="27"/>
  <c r="F210" i="27"/>
  <c r="F211" i="27"/>
  <c r="F212" i="27"/>
  <c r="F213" i="27"/>
  <c r="F216" i="27"/>
  <c r="F217" i="27"/>
  <c r="F218" i="27"/>
  <c r="F219" i="27"/>
  <c r="F220" i="27"/>
  <c r="F221" i="27"/>
  <c r="F222" i="27"/>
  <c r="F223" i="27"/>
  <c r="F224" i="27"/>
  <c r="F225" i="27"/>
  <c r="F226" i="27"/>
  <c r="F227" i="27"/>
  <c r="F228" i="27"/>
  <c r="F229" i="27"/>
  <c r="F230" i="27"/>
  <c r="F231" i="27"/>
  <c r="F232" i="27"/>
  <c r="F233" i="27"/>
  <c r="F234" i="27"/>
  <c r="F237" i="27"/>
  <c r="F238" i="27"/>
  <c r="F239" i="27"/>
  <c r="F240" i="27"/>
  <c r="F241" i="27"/>
  <c r="F242" i="27"/>
  <c r="F243" i="27"/>
  <c r="F244" i="27"/>
  <c r="F245" i="27"/>
  <c r="F246" i="27"/>
  <c r="F247" i="27"/>
  <c r="F248" i="27"/>
  <c r="F249" i="27"/>
  <c r="F250" i="27"/>
  <c r="F251" i="27"/>
  <c r="F252" i="27"/>
  <c r="F253" i="27"/>
  <c r="F254" i="27"/>
  <c r="F255" i="27"/>
  <c r="F258" i="27"/>
  <c r="F259" i="27"/>
  <c r="F260" i="27"/>
  <c r="F261" i="27"/>
  <c r="F262" i="27"/>
  <c r="F263" i="27"/>
  <c r="F264" i="27"/>
  <c r="F265" i="27"/>
  <c r="F266" i="27"/>
  <c r="F267" i="27"/>
  <c r="F268" i="27"/>
  <c r="F269" i="27"/>
  <c r="F270" i="27"/>
  <c r="F271" i="27"/>
  <c r="F272" i="27"/>
  <c r="F273" i="27"/>
  <c r="F274" i="27"/>
  <c r="F275" i="27"/>
  <c r="F276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F128" i="27"/>
  <c r="F129" i="27"/>
  <c r="F132" i="27"/>
  <c r="F133" i="27"/>
  <c r="F134" i="27"/>
  <c r="F135" i="27"/>
  <c r="F136" i="27"/>
  <c r="F137" i="27"/>
  <c r="F138" i="27"/>
  <c r="F139" i="27"/>
  <c r="F140" i="27"/>
  <c r="F141" i="27"/>
  <c r="F142" i="27"/>
  <c r="F143" i="27"/>
  <c r="F144" i="27"/>
  <c r="F145" i="27"/>
  <c r="F146" i="27"/>
  <c r="F147" i="27"/>
  <c r="F148" i="27"/>
  <c r="F149" i="27"/>
  <c r="F150" i="27"/>
  <c r="F153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F169" i="27"/>
  <c r="F170" i="27"/>
  <c r="F171" i="27"/>
  <c r="O29" i="56"/>
  <c r="R28" i="56"/>
  <c r="Q28" i="56"/>
  <c r="Q29" i="56" s="1"/>
  <c r="P28" i="56"/>
  <c r="O28" i="56"/>
  <c r="N28" i="56"/>
  <c r="M28" i="56"/>
  <c r="M29" i="56" s="1"/>
  <c r="L28" i="56"/>
  <c r="L29" i="56" s="1"/>
  <c r="K28" i="56"/>
  <c r="K29" i="56" s="1"/>
  <c r="J28" i="56"/>
  <c r="J29" i="56" s="1"/>
  <c r="I28" i="56"/>
  <c r="I29" i="56" s="1"/>
  <c r="H28" i="56"/>
  <c r="H29" i="56" s="1"/>
  <c r="G28" i="56"/>
  <c r="G29" i="56" s="1"/>
  <c r="F28" i="56"/>
  <c r="F29" i="56" s="1"/>
  <c r="X27" i="56"/>
  <c r="C27" i="56"/>
  <c r="B27" i="56"/>
  <c r="X26" i="56"/>
  <c r="D26" i="56"/>
  <c r="E26" i="56" s="1"/>
  <c r="X25" i="56"/>
  <c r="Y26" i="56" s="1"/>
  <c r="D25" i="56"/>
  <c r="E25" i="56" s="1"/>
  <c r="X24" i="56"/>
  <c r="D24" i="56"/>
  <c r="E24" i="56" s="1"/>
  <c r="X23" i="56"/>
  <c r="D23" i="56"/>
  <c r="E23" i="56" s="1"/>
  <c r="X22" i="56"/>
  <c r="D22" i="56"/>
  <c r="E22" i="56" s="1"/>
  <c r="X21" i="56"/>
  <c r="Y21" i="56" s="1"/>
  <c r="D21" i="56"/>
  <c r="E21" i="56" s="1"/>
  <c r="X20" i="56"/>
  <c r="Y20" i="56" s="1"/>
  <c r="D20" i="56"/>
  <c r="E20" i="56" s="1"/>
  <c r="X19" i="56"/>
  <c r="Y19" i="56" s="1"/>
  <c r="D19" i="56"/>
  <c r="E19" i="56" s="1"/>
  <c r="X18" i="56"/>
  <c r="Y18" i="56" s="1"/>
  <c r="D18" i="56"/>
  <c r="E18" i="56" s="1"/>
  <c r="X17" i="56"/>
  <c r="Y17" i="56" s="1"/>
  <c r="C17" i="56"/>
  <c r="C28" i="56" s="1"/>
  <c r="B17" i="56"/>
  <c r="X16" i="56"/>
  <c r="Y16" i="56" s="1"/>
  <c r="E16" i="56"/>
  <c r="D16" i="56"/>
  <c r="X15" i="56"/>
  <c r="Y15" i="56" s="1"/>
  <c r="D15" i="56"/>
  <c r="E15" i="56" s="1"/>
  <c r="X14" i="56"/>
  <c r="Y14" i="56" s="1"/>
  <c r="Z16" i="56" s="1"/>
  <c r="D14" i="56"/>
  <c r="E14" i="56" s="1"/>
  <c r="D13" i="56"/>
  <c r="E13" i="56" s="1"/>
  <c r="D12" i="56"/>
  <c r="E12" i="56" s="1"/>
  <c r="D11" i="56"/>
  <c r="E11" i="56" s="1"/>
  <c r="D10" i="56"/>
  <c r="E10" i="56" s="1"/>
  <c r="D9" i="56"/>
  <c r="E9" i="56" s="1"/>
  <c r="E8" i="56"/>
  <c r="D8" i="56"/>
  <c r="O29" i="55"/>
  <c r="K29" i="55"/>
  <c r="J29" i="55"/>
  <c r="G29" i="55"/>
  <c r="F29" i="55"/>
  <c r="R28" i="55"/>
  <c r="X22" i="55" s="1"/>
  <c r="Q28" i="55"/>
  <c r="P28" i="55"/>
  <c r="O28" i="55"/>
  <c r="N28" i="55"/>
  <c r="M28" i="55"/>
  <c r="M29" i="55" s="1"/>
  <c r="L28" i="55"/>
  <c r="L29" i="55" s="1"/>
  <c r="K28" i="55"/>
  <c r="J28" i="55"/>
  <c r="I28" i="55"/>
  <c r="I29" i="55" s="1"/>
  <c r="H28" i="55"/>
  <c r="H29" i="55" s="1"/>
  <c r="G28" i="55"/>
  <c r="F28" i="55"/>
  <c r="X27" i="55"/>
  <c r="F394" i="27" s="1"/>
  <c r="C27" i="55"/>
  <c r="B27" i="55"/>
  <c r="X26" i="55"/>
  <c r="D26" i="55"/>
  <c r="E26" i="55" s="1"/>
  <c r="X25" i="55"/>
  <c r="Y26" i="55" s="1"/>
  <c r="D25" i="55"/>
  <c r="E25" i="55" s="1"/>
  <c r="X24" i="55"/>
  <c r="D24" i="55"/>
  <c r="E24" i="55" s="1"/>
  <c r="X23" i="55"/>
  <c r="D23" i="55"/>
  <c r="E23" i="55" s="1"/>
  <c r="D22" i="55"/>
  <c r="E22" i="55" s="1"/>
  <c r="X21" i="55"/>
  <c r="Y21" i="55" s="1"/>
  <c r="D21" i="55"/>
  <c r="E21" i="55" s="1"/>
  <c r="X20" i="55"/>
  <c r="Y20" i="55" s="1"/>
  <c r="D20" i="55"/>
  <c r="E20" i="55" s="1"/>
  <c r="X19" i="55"/>
  <c r="Y19" i="55" s="1"/>
  <c r="D19" i="55"/>
  <c r="E19" i="55" s="1"/>
  <c r="X18" i="55"/>
  <c r="Y18" i="55" s="1"/>
  <c r="D18" i="55"/>
  <c r="E18" i="55" s="1"/>
  <c r="X17" i="55"/>
  <c r="Y17" i="55" s="1"/>
  <c r="C17" i="55"/>
  <c r="C28" i="55" s="1"/>
  <c r="B17" i="55"/>
  <c r="B28" i="55" s="1"/>
  <c r="X16" i="55"/>
  <c r="Y16" i="55" s="1"/>
  <c r="E16" i="55"/>
  <c r="D16" i="55"/>
  <c r="X15" i="55"/>
  <c r="Y15" i="55" s="1"/>
  <c r="D15" i="55"/>
  <c r="E15" i="55" s="1"/>
  <c r="X14" i="55"/>
  <c r="Y14" i="55" s="1"/>
  <c r="D14" i="55"/>
  <c r="E14" i="55" s="1"/>
  <c r="D13" i="55"/>
  <c r="E13" i="55" s="1"/>
  <c r="D12" i="55"/>
  <c r="E12" i="55" s="1"/>
  <c r="D11" i="55"/>
  <c r="E11" i="55" s="1"/>
  <c r="D10" i="55"/>
  <c r="E10" i="55" s="1"/>
  <c r="D9" i="55"/>
  <c r="E9" i="55" s="1"/>
  <c r="D8" i="55"/>
  <c r="E8" i="55" s="1"/>
  <c r="O29" i="54"/>
  <c r="K29" i="54"/>
  <c r="J29" i="54"/>
  <c r="G29" i="54"/>
  <c r="F29" i="54"/>
  <c r="R28" i="54"/>
  <c r="X22" i="54" s="1"/>
  <c r="Q28" i="54"/>
  <c r="Q29" i="54" s="1"/>
  <c r="P28" i="54"/>
  <c r="O28" i="54"/>
  <c r="N28" i="54"/>
  <c r="M28" i="54"/>
  <c r="M29" i="54" s="1"/>
  <c r="L28" i="54"/>
  <c r="L29" i="54" s="1"/>
  <c r="K28" i="54"/>
  <c r="J28" i="54"/>
  <c r="I28" i="54"/>
  <c r="I29" i="54" s="1"/>
  <c r="H28" i="54"/>
  <c r="H29" i="54" s="1"/>
  <c r="G28" i="54"/>
  <c r="F28" i="54"/>
  <c r="X27" i="54"/>
  <c r="C27" i="54"/>
  <c r="B27" i="54"/>
  <c r="X26" i="54"/>
  <c r="D26" i="54"/>
  <c r="E26" i="54" s="1"/>
  <c r="X25" i="54"/>
  <c r="Y26" i="54" s="1"/>
  <c r="D25" i="54"/>
  <c r="E25" i="54" s="1"/>
  <c r="X24" i="54"/>
  <c r="E24" i="54"/>
  <c r="D24" i="54"/>
  <c r="X23" i="54"/>
  <c r="D23" i="54"/>
  <c r="E23" i="54" s="1"/>
  <c r="D22" i="54"/>
  <c r="E22" i="54" s="1"/>
  <c r="X21" i="54"/>
  <c r="Y21" i="54" s="1"/>
  <c r="D21" i="54"/>
  <c r="E21" i="54" s="1"/>
  <c r="X20" i="54"/>
  <c r="Y20" i="54" s="1"/>
  <c r="D20" i="54"/>
  <c r="E20" i="54" s="1"/>
  <c r="X19" i="54"/>
  <c r="Y19" i="54" s="1"/>
  <c r="D19" i="54"/>
  <c r="E19" i="54" s="1"/>
  <c r="X18" i="54"/>
  <c r="Y18" i="54" s="1"/>
  <c r="D18" i="54"/>
  <c r="E18" i="54" s="1"/>
  <c r="X17" i="54"/>
  <c r="Y17" i="54" s="1"/>
  <c r="Z21" i="54" s="1"/>
  <c r="C17" i="54"/>
  <c r="C28" i="54" s="1"/>
  <c r="B17" i="54"/>
  <c r="B28" i="54" s="1"/>
  <c r="X16" i="54"/>
  <c r="Y16" i="54" s="1"/>
  <c r="D16" i="54"/>
  <c r="E16" i="54" s="1"/>
  <c r="X15" i="54"/>
  <c r="Y15" i="54" s="1"/>
  <c r="D15" i="54"/>
  <c r="E15" i="54" s="1"/>
  <c r="X14" i="54"/>
  <c r="Y14" i="54" s="1"/>
  <c r="Z16" i="54" s="1"/>
  <c r="E14" i="54"/>
  <c r="D14" i="54"/>
  <c r="D13" i="54"/>
  <c r="E13" i="54" s="1"/>
  <c r="D12" i="54"/>
  <c r="E12" i="54" s="1"/>
  <c r="D11" i="54"/>
  <c r="E11" i="54" s="1"/>
  <c r="D10" i="54"/>
  <c r="E10" i="54" s="1"/>
  <c r="D9" i="54"/>
  <c r="E9" i="54" s="1"/>
  <c r="E8" i="54"/>
  <c r="D8" i="54"/>
  <c r="O29" i="53"/>
  <c r="K29" i="53"/>
  <c r="J29" i="53"/>
  <c r="G29" i="53"/>
  <c r="F29" i="53"/>
  <c r="R28" i="53"/>
  <c r="X22" i="53" s="1"/>
  <c r="Q28" i="53"/>
  <c r="Q29" i="53" s="1"/>
  <c r="P28" i="53"/>
  <c r="O28" i="53"/>
  <c r="N28" i="53"/>
  <c r="X25" i="53" s="1"/>
  <c r="Y26" i="53" s="1"/>
  <c r="M28" i="53"/>
  <c r="M29" i="53" s="1"/>
  <c r="L28" i="53"/>
  <c r="L29" i="53" s="1"/>
  <c r="K28" i="53"/>
  <c r="J28" i="53"/>
  <c r="I28" i="53"/>
  <c r="I29" i="53" s="1"/>
  <c r="H28" i="53"/>
  <c r="H29" i="53" s="1"/>
  <c r="G28" i="53"/>
  <c r="F28" i="53"/>
  <c r="X27" i="53"/>
  <c r="C27" i="53"/>
  <c r="B27" i="53"/>
  <c r="X26" i="53"/>
  <c r="D26" i="53"/>
  <c r="E26" i="53" s="1"/>
  <c r="D25" i="53"/>
  <c r="E25" i="53" s="1"/>
  <c r="X24" i="53"/>
  <c r="D24" i="53"/>
  <c r="E24" i="53" s="1"/>
  <c r="X23" i="53"/>
  <c r="E23" i="53"/>
  <c r="D23" i="53"/>
  <c r="D22" i="53"/>
  <c r="E22" i="53" s="1"/>
  <c r="X21" i="53"/>
  <c r="Y21" i="53" s="1"/>
  <c r="E21" i="53"/>
  <c r="D21" i="53"/>
  <c r="X20" i="53"/>
  <c r="Y20" i="53" s="1"/>
  <c r="D20" i="53"/>
  <c r="E20" i="53" s="1"/>
  <c r="X19" i="53"/>
  <c r="Y19" i="53" s="1"/>
  <c r="D19" i="53"/>
  <c r="E19" i="53" s="1"/>
  <c r="X18" i="53"/>
  <c r="Y18" i="53" s="1"/>
  <c r="E18" i="53"/>
  <c r="D18" i="53"/>
  <c r="X17" i="53"/>
  <c r="Y17" i="53" s="1"/>
  <c r="C17" i="53"/>
  <c r="C28" i="53" s="1"/>
  <c r="B17" i="53"/>
  <c r="B28" i="53" s="1"/>
  <c r="X16" i="53"/>
  <c r="Y16" i="53" s="1"/>
  <c r="D16" i="53"/>
  <c r="E16" i="53" s="1"/>
  <c r="X15" i="53"/>
  <c r="Y15" i="53" s="1"/>
  <c r="E15" i="53"/>
  <c r="D15" i="53"/>
  <c r="X14" i="53"/>
  <c r="Y14" i="53" s="1"/>
  <c r="D14" i="53"/>
  <c r="E14" i="53" s="1"/>
  <c r="D13" i="53"/>
  <c r="E13" i="53" s="1"/>
  <c r="D12" i="53"/>
  <c r="E12" i="53" s="1"/>
  <c r="D11" i="53"/>
  <c r="E11" i="53" s="1"/>
  <c r="D10" i="53"/>
  <c r="E10" i="53" s="1"/>
  <c r="D9" i="53"/>
  <c r="E9" i="53" s="1"/>
  <c r="D8" i="53"/>
  <c r="E8" i="53" s="1"/>
  <c r="O29" i="52"/>
  <c r="K29" i="52"/>
  <c r="J29" i="52"/>
  <c r="G29" i="52"/>
  <c r="F29" i="52"/>
  <c r="R28" i="52"/>
  <c r="X22" i="52" s="1"/>
  <c r="Q28" i="52"/>
  <c r="Q29" i="52" s="1"/>
  <c r="P28" i="52"/>
  <c r="O28" i="52"/>
  <c r="N28" i="52"/>
  <c r="M28" i="52"/>
  <c r="M29" i="52" s="1"/>
  <c r="L28" i="52"/>
  <c r="L29" i="52" s="1"/>
  <c r="K28" i="52"/>
  <c r="J28" i="52"/>
  <c r="I28" i="52"/>
  <c r="I29" i="52" s="1"/>
  <c r="H28" i="52"/>
  <c r="H29" i="52" s="1"/>
  <c r="G28" i="52"/>
  <c r="F28" i="52"/>
  <c r="X27" i="52"/>
  <c r="C27" i="52"/>
  <c r="B27" i="52"/>
  <c r="X26" i="52"/>
  <c r="D26" i="52"/>
  <c r="E26" i="52" s="1"/>
  <c r="X25" i="52"/>
  <c r="Y26" i="52" s="1"/>
  <c r="D25" i="52"/>
  <c r="E25" i="52" s="1"/>
  <c r="X24" i="52"/>
  <c r="D24" i="52"/>
  <c r="E24" i="52" s="1"/>
  <c r="X23" i="52"/>
  <c r="D23" i="52"/>
  <c r="E23" i="52" s="1"/>
  <c r="D22" i="52"/>
  <c r="E22" i="52" s="1"/>
  <c r="X21" i="52"/>
  <c r="Y21" i="52" s="1"/>
  <c r="D21" i="52"/>
  <c r="E21" i="52" s="1"/>
  <c r="X20" i="52"/>
  <c r="Y20" i="52" s="1"/>
  <c r="D20" i="52"/>
  <c r="E20" i="52" s="1"/>
  <c r="X19" i="52"/>
  <c r="Y19" i="52" s="1"/>
  <c r="D19" i="52"/>
  <c r="E19" i="52" s="1"/>
  <c r="X18" i="52"/>
  <c r="Y18" i="52" s="1"/>
  <c r="D18" i="52"/>
  <c r="E18" i="52" s="1"/>
  <c r="X17" i="52"/>
  <c r="Y17" i="52" s="1"/>
  <c r="C17" i="52"/>
  <c r="C28" i="52" s="1"/>
  <c r="B17" i="52"/>
  <c r="X16" i="52"/>
  <c r="Y16" i="52" s="1"/>
  <c r="D16" i="52"/>
  <c r="E16" i="52" s="1"/>
  <c r="X15" i="52"/>
  <c r="Y15" i="52" s="1"/>
  <c r="D15" i="52"/>
  <c r="E15" i="52" s="1"/>
  <c r="X14" i="52"/>
  <c r="Y14" i="52" s="1"/>
  <c r="E14" i="52"/>
  <c r="D14" i="52"/>
  <c r="D13" i="52"/>
  <c r="E13" i="52" s="1"/>
  <c r="D12" i="52"/>
  <c r="E12" i="52" s="1"/>
  <c r="D11" i="52"/>
  <c r="E11" i="52" s="1"/>
  <c r="D10" i="52"/>
  <c r="E10" i="52" s="1"/>
  <c r="D9" i="52"/>
  <c r="E9" i="52" s="1"/>
  <c r="D8" i="52"/>
  <c r="E8" i="52" s="1"/>
  <c r="O29" i="51"/>
  <c r="R28" i="51"/>
  <c r="Q28" i="51"/>
  <c r="Q29" i="51" s="1"/>
  <c r="P28" i="51"/>
  <c r="O28" i="51"/>
  <c r="N28" i="51"/>
  <c r="M28" i="51"/>
  <c r="M29" i="51" s="1"/>
  <c r="L28" i="51"/>
  <c r="L29" i="51" s="1"/>
  <c r="K28" i="51"/>
  <c r="K29" i="51" s="1"/>
  <c r="J28" i="51"/>
  <c r="J29" i="51" s="1"/>
  <c r="I28" i="51"/>
  <c r="I29" i="51" s="1"/>
  <c r="H28" i="51"/>
  <c r="H29" i="51" s="1"/>
  <c r="G28" i="51"/>
  <c r="G29" i="51" s="1"/>
  <c r="F28" i="51"/>
  <c r="F29" i="51" s="1"/>
  <c r="X27" i="51"/>
  <c r="C27" i="51"/>
  <c r="B27" i="51"/>
  <c r="X26" i="51"/>
  <c r="D26" i="51"/>
  <c r="E26" i="51" s="1"/>
  <c r="X25" i="51"/>
  <c r="Y26" i="51" s="1"/>
  <c r="D25" i="51"/>
  <c r="E25" i="51" s="1"/>
  <c r="X24" i="51"/>
  <c r="D24" i="51"/>
  <c r="E24" i="51" s="1"/>
  <c r="X23" i="51"/>
  <c r="D23" i="51"/>
  <c r="E23" i="51" s="1"/>
  <c r="X22" i="51"/>
  <c r="D22" i="51"/>
  <c r="E22" i="51" s="1"/>
  <c r="X21" i="51"/>
  <c r="Y21" i="51" s="1"/>
  <c r="D21" i="51"/>
  <c r="E21" i="51" s="1"/>
  <c r="X20" i="51"/>
  <c r="Y20" i="51" s="1"/>
  <c r="D20" i="51"/>
  <c r="E20" i="51" s="1"/>
  <c r="X19" i="51"/>
  <c r="Y19" i="51" s="1"/>
  <c r="E19" i="51"/>
  <c r="D19" i="51"/>
  <c r="X18" i="51"/>
  <c r="Y18" i="51" s="1"/>
  <c r="D18" i="51"/>
  <c r="E18" i="51" s="1"/>
  <c r="X17" i="51"/>
  <c r="Y17" i="51" s="1"/>
  <c r="C17" i="51"/>
  <c r="C28" i="51" s="1"/>
  <c r="B17" i="51"/>
  <c r="B28" i="51" s="1"/>
  <c r="X16" i="51"/>
  <c r="Y16" i="51" s="1"/>
  <c r="D16" i="51"/>
  <c r="E16" i="51" s="1"/>
  <c r="X15" i="51"/>
  <c r="Y15" i="51" s="1"/>
  <c r="E15" i="51"/>
  <c r="D15" i="51"/>
  <c r="X14" i="51"/>
  <c r="Y14" i="51" s="1"/>
  <c r="D14" i="51"/>
  <c r="E14" i="51" s="1"/>
  <c r="D13" i="51"/>
  <c r="E13" i="51" s="1"/>
  <c r="D12" i="51"/>
  <c r="E12" i="51" s="1"/>
  <c r="D11" i="51"/>
  <c r="E11" i="51" s="1"/>
  <c r="D10" i="51"/>
  <c r="E10" i="51" s="1"/>
  <c r="D9" i="51"/>
  <c r="E9" i="51" s="1"/>
  <c r="D8" i="51"/>
  <c r="E8" i="51" s="1"/>
  <c r="R28" i="50"/>
  <c r="Q28" i="50"/>
  <c r="Q29" i="50" s="1"/>
  <c r="P28" i="50"/>
  <c r="O28" i="50"/>
  <c r="O29" i="50" s="1"/>
  <c r="N28" i="50"/>
  <c r="M28" i="50"/>
  <c r="M29" i="50" s="1"/>
  <c r="L28" i="50"/>
  <c r="L29" i="50" s="1"/>
  <c r="K28" i="50"/>
  <c r="K29" i="50" s="1"/>
  <c r="J28" i="50"/>
  <c r="J29" i="50" s="1"/>
  <c r="I28" i="50"/>
  <c r="I29" i="50" s="1"/>
  <c r="H28" i="50"/>
  <c r="H29" i="50" s="1"/>
  <c r="G28" i="50"/>
  <c r="G29" i="50" s="1"/>
  <c r="F28" i="50"/>
  <c r="F29" i="50" s="1"/>
  <c r="X27" i="50"/>
  <c r="C27" i="50"/>
  <c r="B27" i="50"/>
  <c r="X26" i="50"/>
  <c r="D26" i="50"/>
  <c r="E26" i="50" s="1"/>
  <c r="X25" i="50"/>
  <c r="Y26" i="50" s="1"/>
  <c r="D25" i="50"/>
  <c r="E25" i="50" s="1"/>
  <c r="X24" i="50"/>
  <c r="D24" i="50"/>
  <c r="E24" i="50" s="1"/>
  <c r="X23" i="50"/>
  <c r="E23" i="50"/>
  <c r="D23" i="50"/>
  <c r="X22" i="50"/>
  <c r="D22" i="50"/>
  <c r="E22" i="50" s="1"/>
  <c r="X21" i="50"/>
  <c r="Y21" i="50" s="1"/>
  <c r="D21" i="50"/>
  <c r="E21" i="50" s="1"/>
  <c r="X20" i="50"/>
  <c r="Y20" i="50" s="1"/>
  <c r="E20" i="50"/>
  <c r="D20" i="50"/>
  <c r="X19" i="50"/>
  <c r="Y19" i="50" s="1"/>
  <c r="E19" i="50"/>
  <c r="D19" i="50"/>
  <c r="X18" i="50"/>
  <c r="Y18" i="50" s="1"/>
  <c r="D18" i="50"/>
  <c r="E18" i="50" s="1"/>
  <c r="X17" i="50"/>
  <c r="Y17" i="50" s="1"/>
  <c r="C17" i="50"/>
  <c r="C28" i="50" s="1"/>
  <c r="B17" i="50"/>
  <c r="B28" i="50" s="1"/>
  <c r="X16" i="50"/>
  <c r="Y16" i="50" s="1"/>
  <c r="E16" i="50"/>
  <c r="D16" i="50"/>
  <c r="X15" i="50"/>
  <c r="Y15" i="50" s="1"/>
  <c r="D15" i="50"/>
  <c r="E15" i="50" s="1"/>
  <c r="X14" i="50"/>
  <c r="Y14" i="50" s="1"/>
  <c r="E14" i="50"/>
  <c r="D14" i="50"/>
  <c r="D13" i="50"/>
  <c r="E13" i="50" s="1"/>
  <c r="D12" i="50"/>
  <c r="E12" i="50" s="1"/>
  <c r="D11" i="50"/>
  <c r="E11" i="50" s="1"/>
  <c r="D10" i="50"/>
  <c r="E10" i="50" s="1"/>
  <c r="D9" i="50"/>
  <c r="E9" i="50" s="1"/>
  <c r="D8" i="50"/>
  <c r="E8" i="50" s="1"/>
  <c r="O29" i="49"/>
  <c r="K29" i="49"/>
  <c r="J29" i="49"/>
  <c r="G29" i="49"/>
  <c r="F29" i="49"/>
  <c r="R28" i="49"/>
  <c r="X22" i="49" s="1"/>
  <c r="Q28" i="49"/>
  <c r="Q29" i="49" s="1"/>
  <c r="P28" i="49"/>
  <c r="O28" i="49"/>
  <c r="N28" i="49"/>
  <c r="M28" i="49"/>
  <c r="M29" i="49" s="1"/>
  <c r="L28" i="49"/>
  <c r="L29" i="49" s="1"/>
  <c r="K28" i="49"/>
  <c r="J28" i="49"/>
  <c r="I28" i="49"/>
  <c r="I29" i="49" s="1"/>
  <c r="H28" i="49"/>
  <c r="H29" i="49" s="1"/>
  <c r="G28" i="49"/>
  <c r="F28" i="49"/>
  <c r="X27" i="49"/>
  <c r="C27" i="49"/>
  <c r="B27" i="49"/>
  <c r="X26" i="49"/>
  <c r="D26" i="49"/>
  <c r="E26" i="49" s="1"/>
  <c r="X25" i="49"/>
  <c r="Y26" i="49" s="1"/>
  <c r="D25" i="49"/>
  <c r="E25" i="49" s="1"/>
  <c r="X24" i="49"/>
  <c r="E24" i="49"/>
  <c r="D24" i="49"/>
  <c r="X23" i="49"/>
  <c r="D23" i="49"/>
  <c r="E23" i="49" s="1"/>
  <c r="D22" i="49"/>
  <c r="E22" i="49" s="1"/>
  <c r="X21" i="49"/>
  <c r="Y21" i="49" s="1"/>
  <c r="D21" i="49"/>
  <c r="E21" i="49" s="1"/>
  <c r="X20" i="49"/>
  <c r="Y20" i="49" s="1"/>
  <c r="D20" i="49"/>
  <c r="E20" i="49" s="1"/>
  <c r="X19" i="49"/>
  <c r="Y19" i="49" s="1"/>
  <c r="D19" i="49"/>
  <c r="E19" i="49" s="1"/>
  <c r="X18" i="49"/>
  <c r="Y18" i="49" s="1"/>
  <c r="D18" i="49"/>
  <c r="E18" i="49" s="1"/>
  <c r="X17" i="49"/>
  <c r="Y17" i="49" s="1"/>
  <c r="C17" i="49"/>
  <c r="C28" i="49" s="1"/>
  <c r="B17" i="49"/>
  <c r="X16" i="49"/>
  <c r="Y16" i="49" s="1"/>
  <c r="D16" i="49"/>
  <c r="E16" i="49" s="1"/>
  <c r="X15" i="49"/>
  <c r="Y15" i="49" s="1"/>
  <c r="D15" i="49"/>
  <c r="E15" i="49" s="1"/>
  <c r="X14" i="49"/>
  <c r="Y14" i="49" s="1"/>
  <c r="D14" i="49"/>
  <c r="E14" i="49" s="1"/>
  <c r="D13" i="49"/>
  <c r="E13" i="49" s="1"/>
  <c r="D12" i="49"/>
  <c r="E12" i="49" s="1"/>
  <c r="D11" i="49"/>
  <c r="E11" i="49" s="1"/>
  <c r="D10" i="49"/>
  <c r="E10" i="49" s="1"/>
  <c r="D9" i="49"/>
  <c r="E9" i="49" s="1"/>
  <c r="E8" i="49"/>
  <c r="D8" i="49"/>
  <c r="L29" i="48"/>
  <c r="H29" i="48"/>
  <c r="X28" i="48"/>
  <c r="Y28" i="48" s="1"/>
  <c r="R28" i="48"/>
  <c r="Q28" i="48"/>
  <c r="Q29" i="48" s="1"/>
  <c r="P28" i="48"/>
  <c r="O28" i="48"/>
  <c r="O29" i="48" s="1"/>
  <c r="N28" i="48"/>
  <c r="M28" i="48"/>
  <c r="M29" i="48" s="1"/>
  <c r="L28" i="48"/>
  <c r="K28" i="48"/>
  <c r="K29" i="48" s="1"/>
  <c r="J28" i="48"/>
  <c r="J29" i="48" s="1"/>
  <c r="I28" i="48"/>
  <c r="I29" i="48" s="1"/>
  <c r="H28" i="48"/>
  <c r="G28" i="48"/>
  <c r="G29" i="48" s="1"/>
  <c r="F28" i="48"/>
  <c r="F29" i="48" s="1"/>
  <c r="X27" i="48"/>
  <c r="C27" i="48"/>
  <c r="B27" i="48"/>
  <c r="X26" i="48"/>
  <c r="D26" i="48"/>
  <c r="E26" i="48" s="1"/>
  <c r="X25" i="48"/>
  <c r="Y26" i="48" s="1"/>
  <c r="D25" i="48"/>
  <c r="E25" i="48" s="1"/>
  <c r="X24" i="48"/>
  <c r="D24" i="48"/>
  <c r="E24" i="48" s="1"/>
  <c r="X23" i="48"/>
  <c r="E23" i="48"/>
  <c r="D23" i="48"/>
  <c r="X22" i="48"/>
  <c r="D22" i="48"/>
  <c r="E22" i="48" s="1"/>
  <c r="Y21" i="48"/>
  <c r="X21" i="48"/>
  <c r="D21" i="48"/>
  <c r="E21" i="48" s="1"/>
  <c r="Y20" i="48"/>
  <c r="X20" i="48"/>
  <c r="D20" i="48"/>
  <c r="E20" i="48" s="1"/>
  <c r="Y19" i="48"/>
  <c r="X19" i="48"/>
  <c r="D19" i="48"/>
  <c r="E19" i="48" s="1"/>
  <c r="Y18" i="48"/>
  <c r="X18" i="48"/>
  <c r="D18" i="48"/>
  <c r="E18" i="48" s="1"/>
  <c r="Y17" i="48"/>
  <c r="Z21" i="48" s="1"/>
  <c r="X17" i="48"/>
  <c r="C17" i="48"/>
  <c r="C28" i="48" s="1"/>
  <c r="B17" i="48"/>
  <c r="B28" i="48" s="1"/>
  <c r="X16" i="48"/>
  <c r="Y16" i="48" s="1"/>
  <c r="D16" i="48"/>
  <c r="E16" i="48" s="1"/>
  <c r="X15" i="48"/>
  <c r="Y15" i="48" s="1"/>
  <c r="D15" i="48"/>
  <c r="E15" i="48" s="1"/>
  <c r="X14" i="48"/>
  <c r="Y14" i="48" s="1"/>
  <c r="D14" i="48"/>
  <c r="E14" i="48" s="1"/>
  <c r="D13" i="48"/>
  <c r="E13" i="48" s="1"/>
  <c r="D12" i="48"/>
  <c r="E12" i="48" s="1"/>
  <c r="D11" i="48"/>
  <c r="E11" i="48" s="1"/>
  <c r="D10" i="48"/>
  <c r="E10" i="48" s="1"/>
  <c r="D9" i="48"/>
  <c r="E9" i="48" s="1"/>
  <c r="D8" i="48"/>
  <c r="E8" i="48" s="1"/>
  <c r="O29" i="47"/>
  <c r="K29" i="47"/>
  <c r="G29" i="47"/>
  <c r="R28" i="47"/>
  <c r="X22" i="47" s="1"/>
  <c r="Q28" i="47"/>
  <c r="Q29" i="47" s="1"/>
  <c r="P28" i="47"/>
  <c r="O28" i="47"/>
  <c r="N28" i="47"/>
  <c r="M28" i="47"/>
  <c r="M29" i="47" s="1"/>
  <c r="L28" i="47"/>
  <c r="L29" i="47" s="1"/>
  <c r="K28" i="47"/>
  <c r="J28" i="47"/>
  <c r="J29" i="47" s="1"/>
  <c r="I28" i="47"/>
  <c r="I29" i="47" s="1"/>
  <c r="H28" i="47"/>
  <c r="H29" i="47" s="1"/>
  <c r="G28" i="47"/>
  <c r="F28" i="47"/>
  <c r="F29" i="47" s="1"/>
  <c r="X27" i="47"/>
  <c r="C27" i="47"/>
  <c r="B27" i="47"/>
  <c r="X26" i="47"/>
  <c r="D26" i="47"/>
  <c r="E26" i="47" s="1"/>
  <c r="X25" i="47"/>
  <c r="Y26" i="47" s="1"/>
  <c r="D25" i="47"/>
  <c r="E25" i="47" s="1"/>
  <c r="X24" i="47"/>
  <c r="E24" i="47"/>
  <c r="D24" i="47"/>
  <c r="X23" i="47"/>
  <c r="D23" i="47"/>
  <c r="E23" i="47" s="1"/>
  <c r="D22" i="47"/>
  <c r="E22" i="47" s="1"/>
  <c r="X21" i="47"/>
  <c r="Y21" i="47" s="1"/>
  <c r="D21" i="47"/>
  <c r="E21" i="47" s="1"/>
  <c r="X20" i="47"/>
  <c r="Y20" i="47" s="1"/>
  <c r="D20" i="47"/>
  <c r="E20" i="47" s="1"/>
  <c r="X19" i="47"/>
  <c r="Y19" i="47" s="1"/>
  <c r="D19" i="47"/>
  <c r="E19" i="47" s="1"/>
  <c r="X18" i="47"/>
  <c r="Y18" i="47" s="1"/>
  <c r="D18" i="47"/>
  <c r="E18" i="47" s="1"/>
  <c r="X17" i="47"/>
  <c r="Y17" i="47" s="1"/>
  <c r="Z21" i="47" s="1"/>
  <c r="C17" i="47"/>
  <c r="C28" i="47" s="1"/>
  <c r="B17" i="47"/>
  <c r="B28" i="47" s="1"/>
  <c r="X16" i="47"/>
  <c r="Y16" i="47" s="1"/>
  <c r="D16" i="47"/>
  <c r="E16" i="47" s="1"/>
  <c r="X15" i="47"/>
  <c r="Y15" i="47" s="1"/>
  <c r="E15" i="47"/>
  <c r="D15" i="47"/>
  <c r="X14" i="47"/>
  <c r="Y14" i="47" s="1"/>
  <c r="Z16" i="47" s="1"/>
  <c r="D14" i="47"/>
  <c r="E14" i="47" s="1"/>
  <c r="D13" i="47"/>
  <c r="E13" i="47" s="1"/>
  <c r="D12" i="47"/>
  <c r="E12" i="47" s="1"/>
  <c r="D11" i="47"/>
  <c r="E11" i="47" s="1"/>
  <c r="D10" i="47"/>
  <c r="E10" i="47" s="1"/>
  <c r="D9" i="47"/>
  <c r="E9" i="47" s="1"/>
  <c r="D8" i="47"/>
  <c r="E8" i="47" s="1"/>
  <c r="O29" i="46"/>
  <c r="J29" i="46"/>
  <c r="F29" i="46"/>
  <c r="R28" i="46"/>
  <c r="Q28" i="46"/>
  <c r="Q29" i="46" s="1"/>
  <c r="P28" i="46"/>
  <c r="O28" i="46"/>
  <c r="N28" i="46"/>
  <c r="M28" i="46"/>
  <c r="M29" i="46" s="1"/>
  <c r="L28" i="46"/>
  <c r="L29" i="46" s="1"/>
  <c r="K28" i="46"/>
  <c r="K29" i="46" s="1"/>
  <c r="J28" i="46"/>
  <c r="I28" i="46"/>
  <c r="I29" i="46" s="1"/>
  <c r="H28" i="46"/>
  <c r="H29" i="46" s="1"/>
  <c r="G28" i="46"/>
  <c r="G29" i="46" s="1"/>
  <c r="F28" i="46"/>
  <c r="X27" i="46"/>
  <c r="C27" i="46"/>
  <c r="B27" i="46"/>
  <c r="X26" i="46"/>
  <c r="D26" i="46"/>
  <c r="E26" i="46" s="1"/>
  <c r="X25" i="46"/>
  <c r="Y26" i="46" s="1"/>
  <c r="D25" i="46"/>
  <c r="E25" i="46" s="1"/>
  <c r="X24" i="46"/>
  <c r="E24" i="46"/>
  <c r="D24" i="46"/>
  <c r="X23" i="46"/>
  <c r="D23" i="46"/>
  <c r="E23" i="46" s="1"/>
  <c r="X22" i="46"/>
  <c r="D22" i="46"/>
  <c r="E22" i="46" s="1"/>
  <c r="X21" i="46"/>
  <c r="Y21" i="46" s="1"/>
  <c r="D21" i="46"/>
  <c r="E21" i="46" s="1"/>
  <c r="X20" i="46"/>
  <c r="Y20" i="46" s="1"/>
  <c r="D20" i="46"/>
  <c r="E20" i="46" s="1"/>
  <c r="X19" i="46"/>
  <c r="Y19" i="46" s="1"/>
  <c r="D19" i="46"/>
  <c r="E19" i="46" s="1"/>
  <c r="X18" i="46"/>
  <c r="Y18" i="46" s="1"/>
  <c r="D18" i="46"/>
  <c r="E18" i="46" s="1"/>
  <c r="X17" i="46"/>
  <c r="Y17" i="46" s="1"/>
  <c r="Z21" i="46" s="1"/>
  <c r="C17" i="46"/>
  <c r="C28" i="46" s="1"/>
  <c r="B17" i="46"/>
  <c r="X16" i="46"/>
  <c r="Y16" i="46" s="1"/>
  <c r="D16" i="46"/>
  <c r="E16" i="46" s="1"/>
  <c r="X15" i="46"/>
  <c r="Y15" i="46" s="1"/>
  <c r="D15" i="46"/>
  <c r="E15" i="46" s="1"/>
  <c r="X14" i="46"/>
  <c r="Y14" i="46" s="1"/>
  <c r="E14" i="46"/>
  <c r="D14" i="46"/>
  <c r="D13" i="46"/>
  <c r="E13" i="46" s="1"/>
  <c r="D12" i="46"/>
  <c r="E12" i="46" s="1"/>
  <c r="D11" i="46"/>
  <c r="E11" i="46" s="1"/>
  <c r="D10" i="46"/>
  <c r="E10" i="46" s="1"/>
  <c r="D9" i="46"/>
  <c r="E9" i="46" s="1"/>
  <c r="D8" i="46"/>
  <c r="E8" i="46" s="1"/>
  <c r="M29" i="45"/>
  <c r="K29" i="45"/>
  <c r="I29" i="45"/>
  <c r="G29" i="45"/>
  <c r="R28" i="45"/>
  <c r="X22" i="45" s="1"/>
  <c r="Q28" i="45"/>
  <c r="X28" i="45" s="1"/>
  <c r="Y28" i="45" s="1"/>
  <c r="P28" i="45"/>
  <c r="Q29" i="45" s="1"/>
  <c r="O28" i="45"/>
  <c r="O29" i="45" s="1"/>
  <c r="N28" i="45"/>
  <c r="M28" i="45"/>
  <c r="L28" i="45"/>
  <c r="L29" i="45" s="1"/>
  <c r="K28" i="45"/>
  <c r="J28" i="45"/>
  <c r="J29" i="45" s="1"/>
  <c r="I28" i="45"/>
  <c r="H28" i="45"/>
  <c r="H29" i="45" s="1"/>
  <c r="G28" i="45"/>
  <c r="F28" i="45"/>
  <c r="F29" i="45" s="1"/>
  <c r="X27" i="45"/>
  <c r="C27" i="45"/>
  <c r="B27" i="45"/>
  <c r="X26" i="45"/>
  <c r="D26" i="45"/>
  <c r="E26" i="45" s="1"/>
  <c r="X25" i="45"/>
  <c r="Y26" i="45" s="1"/>
  <c r="D25" i="45"/>
  <c r="E25" i="45" s="1"/>
  <c r="X24" i="45"/>
  <c r="E24" i="45"/>
  <c r="D24" i="45"/>
  <c r="X23" i="45"/>
  <c r="D23" i="45"/>
  <c r="E23" i="45" s="1"/>
  <c r="E22" i="45"/>
  <c r="D22" i="45"/>
  <c r="X21" i="45"/>
  <c r="Y21" i="45" s="1"/>
  <c r="D21" i="45"/>
  <c r="E21" i="45" s="1"/>
  <c r="X20" i="45"/>
  <c r="Y20" i="45" s="1"/>
  <c r="D20" i="45"/>
  <c r="E20" i="45" s="1"/>
  <c r="X19" i="45"/>
  <c r="Y19" i="45" s="1"/>
  <c r="D19" i="45"/>
  <c r="E19" i="45" s="1"/>
  <c r="X18" i="45"/>
  <c r="Y18" i="45" s="1"/>
  <c r="D18" i="45"/>
  <c r="E18" i="45" s="1"/>
  <c r="X17" i="45"/>
  <c r="Y17" i="45" s="1"/>
  <c r="C17" i="45"/>
  <c r="C28" i="45" s="1"/>
  <c r="B17" i="45"/>
  <c r="B28" i="45" s="1"/>
  <c r="Y16" i="45"/>
  <c r="X16" i="45"/>
  <c r="D16" i="45"/>
  <c r="E16" i="45" s="1"/>
  <c r="Y15" i="45"/>
  <c r="X15" i="45"/>
  <c r="D15" i="45"/>
  <c r="E15" i="45" s="1"/>
  <c r="Y14" i="45"/>
  <c r="Z16" i="45" s="1"/>
  <c r="X14" i="45"/>
  <c r="D14" i="45"/>
  <c r="E14" i="45" s="1"/>
  <c r="D13" i="45"/>
  <c r="E13" i="45" s="1"/>
  <c r="D12" i="45"/>
  <c r="E12" i="45" s="1"/>
  <c r="D11" i="45"/>
  <c r="E11" i="45" s="1"/>
  <c r="D10" i="45"/>
  <c r="E10" i="45" s="1"/>
  <c r="D9" i="45"/>
  <c r="E9" i="45" s="1"/>
  <c r="D8" i="45"/>
  <c r="E8" i="45" s="1"/>
  <c r="M29" i="44"/>
  <c r="K29" i="44"/>
  <c r="I29" i="44"/>
  <c r="G29" i="44"/>
  <c r="R28" i="44"/>
  <c r="X22" i="44" s="1"/>
  <c r="Q28" i="44"/>
  <c r="X28" i="44" s="1"/>
  <c r="Y28" i="44" s="1"/>
  <c r="P28" i="44"/>
  <c r="Q29" i="44" s="1"/>
  <c r="O28" i="44"/>
  <c r="O29" i="44" s="1"/>
  <c r="N28" i="44"/>
  <c r="M28" i="44"/>
  <c r="L28" i="44"/>
  <c r="L29" i="44" s="1"/>
  <c r="K28" i="44"/>
  <c r="J28" i="44"/>
  <c r="J29" i="44" s="1"/>
  <c r="I28" i="44"/>
  <c r="H28" i="44"/>
  <c r="H29" i="44" s="1"/>
  <c r="G28" i="44"/>
  <c r="F28" i="44"/>
  <c r="F29" i="44" s="1"/>
  <c r="X27" i="44"/>
  <c r="C27" i="44"/>
  <c r="B27" i="44"/>
  <c r="X26" i="44"/>
  <c r="D26" i="44"/>
  <c r="E26" i="44" s="1"/>
  <c r="X25" i="44"/>
  <c r="Y26" i="44" s="1"/>
  <c r="D25" i="44"/>
  <c r="E25" i="44" s="1"/>
  <c r="X24" i="44"/>
  <c r="D24" i="44"/>
  <c r="E24" i="44" s="1"/>
  <c r="X23" i="44"/>
  <c r="D23" i="44"/>
  <c r="E23" i="44" s="1"/>
  <c r="D22" i="44"/>
  <c r="E22" i="44" s="1"/>
  <c r="X21" i="44"/>
  <c r="Y21" i="44" s="1"/>
  <c r="D21" i="44"/>
  <c r="E21" i="44" s="1"/>
  <c r="X20" i="44"/>
  <c r="Y20" i="44" s="1"/>
  <c r="D20" i="44"/>
  <c r="E20" i="44" s="1"/>
  <c r="X19" i="44"/>
  <c r="Y19" i="44" s="1"/>
  <c r="D19" i="44"/>
  <c r="E19" i="44" s="1"/>
  <c r="X18" i="44"/>
  <c r="Y18" i="44" s="1"/>
  <c r="D18" i="44"/>
  <c r="E18" i="44" s="1"/>
  <c r="X17" i="44"/>
  <c r="Y17" i="44" s="1"/>
  <c r="Z21" i="44" s="1"/>
  <c r="C17" i="44"/>
  <c r="C28" i="44" s="1"/>
  <c r="B17" i="44"/>
  <c r="B28" i="44" s="1"/>
  <c r="Y16" i="44"/>
  <c r="X16" i="44"/>
  <c r="D16" i="44"/>
  <c r="E16" i="44" s="1"/>
  <c r="Y15" i="44"/>
  <c r="X15" i="44"/>
  <c r="D15" i="44"/>
  <c r="E15" i="44" s="1"/>
  <c r="Y14" i="44"/>
  <c r="Z16" i="44" s="1"/>
  <c r="X14" i="44"/>
  <c r="D14" i="44"/>
  <c r="E14" i="44" s="1"/>
  <c r="D13" i="44"/>
  <c r="E13" i="44" s="1"/>
  <c r="D12" i="44"/>
  <c r="E12" i="44" s="1"/>
  <c r="D11" i="44"/>
  <c r="E11" i="44" s="1"/>
  <c r="D10" i="44"/>
  <c r="E10" i="44" s="1"/>
  <c r="D9" i="44"/>
  <c r="E9" i="44" s="1"/>
  <c r="D8" i="44"/>
  <c r="E8" i="44" s="1"/>
  <c r="O29" i="43"/>
  <c r="K29" i="43"/>
  <c r="J29" i="43"/>
  <c r="G29" i="43"/>
  <c r="F29" i="43"/>
  <c r="R28" i="43"/>
  <c r="X22" i="43" s="1"/>
  <c r="Q28" i="43"/>
  <c r="Q29" i="43" s="1"/>
  <c r="P28" i="43"/>
  <c r="O28" i="43"/>
  <c r="N28" i="43"/>
  <c r="M28" i="43"/>
  <c r="M29" i="43" s="1"/>
  <c r="L28" i="43"/>
  <c r="L29" i="43" s="1"/>
  <c r="K28" i="43"/>
  <c r="J28" i="43"/>
  <c r="I28" i="43"/>
  <c r="I29" i="43" s="1"/>
  <c r="H28" i="43"/>
  <c r="H29" i="43" s="1"/>
  <c r="G28" i="43"/>
  <c r="F28" i="43"/>
  <c r="X27" i="43"/>
  <c r="C27" i="43"/>
  <c r="B27" i="43"/>
  <c r="X26" i="43"/>
  <c r="D26" i="43"/>
  <c r="E26" i="43" s="1"/>
  <c r="X25" i="43"/>
  <c r="Y26" i="43" s="1"/>
  <c r="D25" i="43"/>
  <c r="E25" i="43" s="1"/>
  <c r="X24" i="43"/>
  <c r="E24" i="43"/>
  <c r="D24" i="43"/>
  <c r="X23" i="43"/>
  <c r="D23" i="43"/>
  <c r="E23" i="43" s="1"/>
  <c r="D22" i="43"/>
  <c r="E22" i="43" s="1"/>
  <c r="X21" i="43"/>
  <c r="Y21" i="43" s="1"/>
  <c r="D21" i="43"/>
  <c r="E21" i="43" s="1"/>
  <c r="X20" i="43"/>
  <c r="Y20" i="43" s="1"/>
  <c r="D20" i="43"/>
  <c r="E20" i="43" s="1"/>
  <c r="X19" i="43"/>
  <c r="Y19" i="43" s="1"/>
  <c r="D19" i="43"/>
  <c r="E19" i="43" s="1"/>
  <c r="X18" i="43"/>
  <c r="Y18" i="43" s="1"/>
  <c r="D18" i="43"/>
  <c r="E18" i="43" s="1"/>
  <c r="X17" i="43"/>
  <c r="Y17" i="43" s="1"/>
  <c r="C17" i="43"/>
  <c r="C28" i="43" s="1"/>
  <c r="B17" i="43"/>
  <c r="B28" i="43" s="1"/>
  <c r="X16" i="43"/>
  <c r="Y16" i="43" s="1"/>
  <c r="D16" i="43"/>
  <c r="E16" i="43" s="1"/>
  <c r="X15" i="43"/>
  <c r="Y15" i="43" s="1"/>
  <c r="D15" i="43"/>
  <c r="E15" i="43" s="1"/>
  <c r="X14" i="43"/>
  <c r="Y14" i="43" s="1"/>
  <c r="E14" i="43"/>
  <c r="D14" i="43"/>
  <c r="D13" i="43"/>
  <c r="E13" i="43" s="1"/>
  <c r="D12" i="43"/>
  <c r="E12" i="43" s="1"/>
  <c r="D11" i="43"/>
  <c r="E11" i="43" s="1"/>
  <c r="D10" i="43"/>
  <c r="E10" i="43" s="1"/>
  <c r="D9" i="43"/>
  <c r="E9" i="43" s="1"/>
  <c r="D8" i="43"/>
  <c r="E8" i="43" s="1"/>
  <c r="O29" i="42"/>
  <c r="K29" i="42"/>
  <c r="J29" i="42"/>
  <c r="G29" i="42"/>
  <c r="F29" i="42"/>
  <c r="R28" i="42"/>
  <c r="X22" i="42" s="1"/>
  <c r="Q28" i="42"/>
  <c r="Q29" i="42" s="1"/>
  <c r="P28" i="42"/>
  <c r="O28" i="42"/>
  <c r="N28" i="42"/>
  <c r="M28" i="42"/>
  <c r="M29" i="42" s="1"/>
  <c r="L28" i="42"/>
  <c r="L29" i="42" s="1"/>
  <c r="K28" i="42"/>
  <c r="J28" i="42"/>
  <c r="I28" i="42"/>
  <c r="I29" i="42" s="1"/>
  <c r="H28" i="42"/>
  <c r="H29" i="42" s="1"/>
  <c r="G28" i="42"/>
  <c r="F28" i="42"/>
  <c r="X27" i="42"/>
  <c r="C27" i="42"/>
  <c r="B27" i="42"/>
  <c r="X26" i="42"/>
  <c r="D26" i="42"/>
  <c r="E26" i="42" s="1"/>
  <c r="X25" i="42"/>
  <c r="Y26" i="42" s="1"/>
  <c r="D25" i="42"/>
  <c r="E25" i="42" s="1"/>
  <c r="X24" i="42"/>
  <c r="D24" i="42"/>
  <c r="E24" i="42" s="1"/>
  <c r="X23" i="42"/>
  <c r="D23" i="42"/>
  <c r="E23" i="42" s="1"/>
  <c r="D22" i="42"/>
  <c r="E22" i="42" s="1"/>
  <c r="X21" i="42"/>
  <c r="Y21" i="42" s="1"/>
  <c r="D21" i="42"/>
  <c r="E21" i="42" s="1"/>
  <c r="X20" i="42"/>
  <c r="Y20" i="42" s="1"/>
  <c r="D20" i="42"/>
  <c r="E20" i="42" s="1"/>
  <c r="X19" i="42"/>
  <c r="Y19" i="42" s="1"/>
  <c r="D19" i="42"/>
  <c r="E19" i="42" s="1"/>
  <c r="X18" i="42"/>
  <c r="Y18" i="42" s="1"/>
  <c r="D18" i="42"/>
  <c r="E18" i="42" s="1"/>
  <c r="X17" i="42"/>
  <c r="Y17" i="42" s="1"/>
  <c r="C17" i="42"/>
  <c r="C28" i="42" s="1"/>
  <c r="B17" i="42"/>
  <c r="B28" i="42" s="1"/>
  <c r="X16" i="42"/>
  <c r="Y16" i="42" s="1"/>
  <c r="D16" i="42"/>
  <c r="E16" i="42" s="1"/>
  <c r="X15" i="42"/>
  <c r="Y15" i="42" s="1"/>
  <c r="D15" i="42"/>
  <c r="E15" i="42" s="1"/>
  <c r="X14" i="42"/>
  <c r="Y14" i="42" s="1"/>
  <c r="D14" i="42"/>
  <c r="E14" i="42" s="1"/>
  <c r="D13" i="42"/>
  <c r="E13" i="42" s="1"/>
  <c r="D12" i="42"/>
  <c r="E12" i="42" s="1"/>
  <c r="D11" i="42"/>
  <c r="E11" i="42" s="1"/>
  <c r="D10" i="42"/>
  <c r="E10" i="42" s="1"/>
  <c r="D9" i="42"/>
  <c r="E9" i="42" s="1"/>
  <c r="E8" i="42"/>
  <c r="D8" i="42"/>
  <c r="O29" i="41"/>
  <c r="K29" i="41"/>
  <c r="J29" i="41"/>
  <c r="G29" i="41"/>
  <c r="F29" i="41"/>
  <c r="R28" i="41"/>
  <c r="X22" i="41" s="1"/>
  <c r="Q28" i="41"/>
  <c r="Q29" i="41" s="1"/>
  <c r="P28" i="41"/>
  <c r="O28" i="41"/>
  <c r="N28" i="41"/>
  <c r="M28" i="41"/>
  <c r="M29" i="41" s="1"/>
  <c r="L28" i="41"/>
  <c r="L29" i="41" s="1"/>
  <c r="K28" i="41"/>
  <c r="J28" i="41"/>
  <c r="I28" i="41"/>
  <c r="I29" i="41" s="1"/>
  <c r="H28" i="41"/>
  <c r="H29" i="41" s="1"/>
  <c r="G28" i="41"/>
  <c r="F28" i="41"/>
  <c r="X27" i="41"/>
  <c r="C27" i="41"/>
  <c r="B27" i="41"/>
  <c r="X26" i="41"/>
  <c r="D26" i="41"/>
  <c r="E26" i="41" s="1"/>
  <c r="X25" i="41"/>
  <c r="Y26" i="41" s="1"/>
  <c r="D25" i="41"/>
  <c r="E25" i="41" s="1"/>
  <c r="X24" i="41"/>
  <c r="D24" i="41"/>
  <c r="E24" i="41" s="1"/>
  <c r="X23" i="41"/>
  <c r="D23" i="41"/>
  <c r="E23" i="41" s="1"/>
  <c r="D22" i="41"/>
  <c r="E22" i="41" s="1"/>
  <c r="X21" i="41"/>
  <c r="Y21" i="41" s="1"/>
  <c r="D21" i="41"/>
  <c r="E21" i="41" s="1"/>
  <c r="X20" i="41"/>
  <c r="Y20" i="41" s="1"/>
  <c r="D20" i="41"/>
  <c r="E20" i="41" s="1"/>
  <c r="X19" i="41"/>
  <c r="Y19" i="41" s="1"/>
  <c r="D19" i="41"/>
  <c r="E19" i="41" s="1"/>
  <c r="X18" i="41"/>
  <c r="Y18" i="41" s="1"/>
  <c r="D18" i="41"/>
  <c r="E18" i="41" s="1"/>
  <c r="X17" i="41"/>
  <c r="Y17" i="41" s="1"/>
  <c r="C17" i="41"/>
  <c r="C28" i="41" s="1"/>
  <c r="B17" i="41"/>
  <c r="X16" i="41"/>
  <c r="Y16" i="41" s="1"/>
  <c r="E16" i="41"/>
  <c r="D16" i="41"/>
  <c r="X15" i="41"/>
  <c r="Y15" i="41" s="1"/>
  <c r="D15" i="41"/>
  <c r="E15" i="41" s="1"/>
  <c r="X14" i="41"/>
  <c r="Y14" i="41" s="1"/>
  <c r="D14" i="41"/>
  <c r="E14" i="41" s="1"/>
  <c r="D13" i="41"/>
  <c r="E13" i="41" s="1"/>
  <c r="D12" i="41"/>
  <c r="E12" i="41" s="1"/>
  <c r="D11" i="41"/>
  <c r="E11" i="41" s="1"/>
  <c r="D10" i="41"/>
  <c r="E10" i="41" s="1"/>
  <c r="D9" i="41"/>
  <c r="E9" i="41" s="1"/>
  <c r="D8" i="41"/>
  <c r="E8" i="41" s="1"/>
  <c r="O29" i="40"/>
  <c r="K29" i="40"/>
  <c r="J29" i="40"/>
  <c r="I29" i="40"/>
  <c r="G29" i="40"/>
  <c r="F29" i="40"/>
  <c r="R28" i="40"/>
  <c r="X22" i="40" s="1"/>
  <c r="Q28" i="40"/>
  <c r="Q29" i="40" s="1"/>
  <c r="P28" i="40"/>
  <c r="O28" i="40"/>
  <c r="N28" i="40"/>
  <c r="M28" i="40"/>
  <c r="M29" i="40" s="1"/>
  <c r="L28" i="40"/>
  <c r="L29" i="40" s="1"/>
  <c r="K28" i="40"/>
  <c r="J28" i="40"/>
  <c r="I28" i="40"/>
  <c r="H28" i="40"/>
  <c r="H29" i="40" s="1"/>
  <c r="G28" i="40"/>
  <c r="F28" i="40"/>
  <c r="X27" i="40"/>
  <c r="C27" i="40"/>
  <c r="B27" i="40"/>
  <c r="X26" i="40"/>
  <c r="D26" i="40"/>
  <c r="E26" i="40" s="1"/>
  <c r="X25" i="40"/>
  <c r="Y26" i="40" s="1"/>
  <c r="D25" i="40"/>
  <c r="E25" i="40" s="1"/>
  <c r="X24" i="40"/>
  <c r="E24" i="40"/>
  <c r="D24" i="40"/>
  <c r="X23" i="40"/>
  <c r="D23" i="40"/>
  <c r="E23" i="40" s="1"/>
  <c r="D22" i="40"/>
  <c r="E22" i="40" s="1"/>
  <c r="X21" i="40"/>
  <c r="Y21" i="40" s="1"/>
  <c r="D21" i="40"/>
  <c r="E21" i="40" s="1"/>
  <c r="X20" i="40"/>
  <c r="Y20" i="40" s="1"/>
  <c r="D20" i="40"/>
  <c r="E20" i="40" s="1"/>
  <c r="X19" i="40"/>
  <c r="Y19" i="40" s="1"/>
  <c r="D19" i="40"/>
  <c r="E19" i="40" s="1"/>
  <c r="X18" i="40"/>
  <c r="Y18" i="40" s="1"/>
  <c r="D18" i="40"/>
  <c r="E18" i="40" s="1"/>
  <c r="X17" i="40"/>
  <c r="Y17" i="40" s="1"/>
  <c r="C17" i="40"/>
  <c r="C28" i="40" s="1"/>
  <c r="B17" i="40"/>
  <c r="B28" i="40" s="1"/>
  <c r="X16" i="40"/>
  <c r="Y16" i="40" s="1"/>
  <c r="D16" i="40"/>
  <c r="E16" i="40" s="1"/>
  <c r="X15" i="40"/>
  <c r="Y15" i="40" s="1"/>
  <c r="D15" i="40"/>
  <c r="E15" i="40" s="1"/>
  <c r="X14" i="40"/>
  <c r="Y14" i="40" s="1"/>
  <c r="D14" i="40"/>
  <c r="E14" i="40" s="1"/>
  <c r="D13" i="40"/>
  <c r="E13" i="40" s="1"/>
  <c r="D12" i="40"/>
  <c r="E12" i="40" s="1"/>
  <c r="D11" i="40"/>
  <c r="E11" i="40" s="1"/>
  <c r="D10" i="40"/>
  <c r="E10" i="40" s="1"/>
  <c r="D9" i="40"/>
  <c r="E9" i="40" s="1"/>
  <c r="E8" i="40"/>
  <c r="D8" i="40"/>
  <c r="O29" i="39"/>
  <c r="L29" i="39"/>
  <c r="J29" i="39"/>
  <c r="H29" i="39"/>
  <c r="F29" i="39"/>
  <c r="R28" i="39"/>
  <c r="Q28" i="39"/>
  <c r="Q29" i="39" s="1"/>
  <c r="P28" i="39"/>
  <c r="O28" i="39"/>
  <c r="N28" i="39"/>
  <c r="X25" i="39" s="1"/>
  <c r="Y26" i="39" s="1"/>
  <c r="M28" i="39"/>
  <c r="M29" i="39" s="1"/>
  <c r="L28" i="39"/>
  <c r="K28" i="39"/>
  <c r="K29" i="39" s="1"/>
  <c r="J28" i="39"/>
  <c r="I28" i="39"/>
  <c r="I29" i="39" s="1"/>
  <c r="H28" i="39"/>
  <c r="G28" i="39"/>
  <c r="G29" i="39" s="1"/>
  <c r="F28" i="39"/>
  <c r="X27" i="39"/>
  <c r="C27" i="39"/>
  <c r="B27" i="39"/>
  <c r="X26" i="39"/>
  <c r="D26" i="39"/>
  <c r="E26" i="39" s="1"/>
  <c r="D25" i="39"/>
  <c r="E25" i="39" s="1"/>
  <c r="X24" i="39"/>
  <c r="D24" i="39"/>
  <c r="E24" i="39" s="1"/>
  <c r="X23" i="39"/>
  <c r="E23" i="39"/>
  <c r="D23" i="39"/>
  <c r="X22" i="39"/>
  <c r="D22" i="39"/>
  <c r="E22" i="39" s="1"/>
  <c r="X21" i="39"/>
  <c r="Y21" i="39" s="1"/>
  <c r="D21" i="39"/>
  <c r="E21" i="39" s="1"/>
  <c r="X20" i="39"/>
  <c r="Y20" i="39" s="1"/>
  <c r="E20" i="39"/>
  <c r="D20" i="39"/>
  <c r="X19" i="39"/>
  <c r="Y19" i="39" s="1"/>
  <c r="D19" i="39"/>
  <c r="E19" i="39" s="1"/>
  <c r="X18" i="39"/>
  <c r="Y18" i="39" s="1"/>
  <c r="E18" i="39"/>
  <c r="D18" i="39"/>
  <c r="X17" i="39"/>
  <c r="Y17" i="39" s="1"/>
  <c r="C17" i="39"/>
  <c r="C28" i="39" s="1"/>
  <c r="B17" i="39"/>
  <c r="B28" i="39" s="1"/>
  <c r="X16" i="39"/>
  <c r="Y16" i="39" s="1"/>
  <c r="D16" i="39"/>
  <c r="E16" i="39" s="1"/>
  <c r="X15" i="39"/>
  <c r="Y15" i="39" s="1"/>
  <c r="D15" i="39"/>
  <c r="E15" i="39" s="1"/>
  <c r="X14" i="39"/>
  <c r="Y14" i="39" s="1"/>
  <c r="D14" i="39"/>
  <c r="E14" i="39" s="1"/>
  <c r="D13" i="39"/>
  <c r="E13" i="39" s="1"/>
  <c r="D12" i="39"/>
  <c r="E12" i="39" s="1"/>
  <c r="D11" i="39"/>
  <c r="E11" i="39" s="1"/>
  <c r="D10" i="39"/>
  <c r="E10" i="39" s="1"/>
  <c r="D9" i="39"/>
  <c r="E9" i="39" s="1"/>
  <c r="D8" i="39"/>
  <c r="E8" i="39" s="1"/>
  <c r="O29" i="38"/>
  <c r="M29" i="38"/>
  <c r="K29" i="38"/>
  <c r="J29" i="38"/>
  <c r="I29" i="38"/>
  <c r="G29" i="38"/>
  <c r="F29" i="38"/>
  <c r="R28" i="38"/>
  <c r="X22" i="38" s="1"/>
  <c r="Q28" i="38"/>
  <c r="Q29" i="38" s="1"/>
  <c r="P28" i="38"/>
  <c r="O28" i="38"/>
  <c r="N28" i="38"/>
  <c r="M28" i="38"/>
  <c r="L28" i="38"/>
  <c r="L29" i="38" s="1"/>
  <c r="K28" i="38"/>
  <c r="J28" i="38"/>
  <c r="I28" i="38"/>
  <c r="H28" i="38"/>
  <c r="H29" i="38" s="1"/>
  <c r="G28" i="38"/>
  <c r="F28" i="38"/>
  <c r="X27" i="38"/>
  <c r="C27" i="38"/>
  <c r="B27" i="38"/>
  <c r="X26" i="38"/>
  <c r="D26" i="38"/>
  <c r="E26" i="38" s="1"/>
  <c r="X25" i="38"/>
  <c r="Y26" i="38" s="1"/>
  <c r="D25" i="38"/>
  <c r="E25" i="38" s="1"/>
  <c r="X24" i="38"/>
  <c r="D24" i="38"/>
  <c r="E24" i="38" s="1"/>
  <c r="X23" i="38"/>
  <c r="D23" i="38"/>
  <c r="E23" i="38" s="1"/>
  <c r="D22" i="38"/>
  <c r="E22" i="38" s="1"/>
  <c r="X21" i="38"/>
  <c r="Y21" i="38" s="1"/>
  <c r="D21" i="38"/>
  <c r="E21" i="38" s="1"/>
  <c r="X20" i="38"/>
  <c r="Y20" i="38" s="1"/>
  <c r="D20" i="38"/>
  <c r="E20" i="38" s="1"/>
  <c r="X19" i="38"/>
  <c r="Y19" i="38" s="1"/>
  <c r="D19" i="38"/>
  <c r="E19" i="38" s="1"/>
  <c r="X18" i="38"/>
  <c r="Y18" i="38" s="1"/>
  <c r="D18" i="38"/>
  <c r="E18" i="38" s="1"/>
  <c r="X17" i="38"/>
  <c r="Y17" i="38" s="1"/>
  <c r="Z21" i="38" s="1"/>
  <c r="C17" i="38"/>
  <c r="C28" i="38" s="1"/>
  <c r="B17" i="38"/>
  <c r="B28" i="38" s="1"/>
  <c r="X16" i="38"/>
  <c r="Y16" i="38" s="1"/>
  <c r="D16" i="38"/>
  <c r="E16" i="38" s="1"/>
  <c r="X15" i="38"/>
  <c r="Y15" i="38" s="1"/>
  <c r="D15" i="38"/>
  <c r="E15" i="38" s="1"/>
  <c r="X14" i="38"/>
  <c r="Y14" i="38" s="1"/>
  <c r="Z16" i="38" s="1"/>
  <c r="E14" i="38"/>
  <c r="D14" i="38"/>
  <c r="D13" i="38"/>
  <c r="E13" i="38" s="1"/>
  <c r="D12" i="38"/>
  <c r="E12" i="38" s="1"/>
  <c r="D11" i="38"/>
  <c r="E11" i="38" s="1"/>
  <c r="D10" i="38"/>
  <c r="E10" i="38" s="1"/>
  <c r="D9" i="38"/>
  <c r="E9" i="38" s="1"/>
  <c r="D8" i="38"/>
  <c r="E8" i="38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18" i="4"/>
  <c r="E1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8" i="4"/>
  <c r="E8" i="4" s="1"/>
  <c r="AA13" i="58" l="1"/>
  <c r="Z13" i="58"/>
  <c r="Q29" i="55"/>
  <c r="B28" i="56"/>
  <c r="X13" i="56"/>
  <c r="X13" i="54"/>
  <c r="B28" i="52"/>
  <c r="B28" i="49"/>
  <c r="X13" i="47"/>
  <c r="B28" i="46"/>
  <c r="X13" i="45"/>
  <c r="X13" i="44"/>
  <c r="B28" i="41"/>
  <c r="X13" i="38"/>
  <c r="Y13" i="38" s="1"/>
  <c r="F100" i="27"/>
  <c r="G100" i="27" s="1"/>
  <c r="Z21" i="56"/>
  <c r="X9" i="56"/>
  <c r="X10" i="56"/>
  <c r="X11" i="56"/>
  <c r="X12" i="56"/>
  <c r="X28" i="56"/>
  <c r="Y28" i="56" s="1"/>
  <c r="Z16" i="55"/>
  <c r="Z21" i="55"/>
  <c r="X13" i="55"/>
  <c r="X9" i="55"/>
  <c r="X10" i="55"/>
  <c r="X11" i="55"/>
  <c r="X12" i="55"/>
  <c r="X28" i="55"/>
  <c r="X9" i="54"/>
  <c r="X10" i="54"/>
  <c r="X11" i="54"/>
  <c r="X12" i="54"/>
  <c r="X28" i="54"/>
  <c r="Y28" i="54" s="1"/>
  <c r="X13" i="53"/>
  <c r="Z16" i="53"/>
  <c r="Z21" i="53"/>
  <c r="X9" i="53"/>
  <c r="X10" i="53"/>
  <c r="X11" i="53"/>
  <c r="X12" i="53"/>
  <c r="X28" i="53"/>
  <c r="Y28" i="53" s="1"/>
  <c r="X13" i="52"/>
  <c r="Z16" i="52"/>
  <c r="Z21" i="52"/>
  <c r="X9" i="52"/>
  <c r="X10" i="52"/>
  <c r="X11" i="52"/>
  <c r="X12" i="52"/>
  <c r="X28" i="52"/>
  <c r="Y28" i="52" s="1"/>
  <c r="X13" i="51"/>
  <c r="Z16" i="51"/>
  <c r="Z21" i="51"/>
  <c r="X9" i="51"/>
  <c r="X10" i="51"/>
  <c r="X11" i="51"/>
  <c r="X12" i="51"/>
  <c r="X28" i="51"/>
  <c r="Y28" i="51" s="1"/>
  <c r="X13" i="50"/>
  <c r="Z21" i="50"/>
  <c r="Z16" i="50"/>
  <c r="X9" i="50"/>
  <c r="X10" i="50"/>
  <c r="X11" i="50"/>
  <c r="X12" i="50"/>
  <c r="X28" i="50"/>
  <c r="Y28" i="50" s="1"/>
  <c r="X13" i="49"/>
  <c r="Z16" i="49"/>
  <c r="Z21" i="49"/>
  <c r="X9" i="49"/>
  <c r="X10" i="49"/>
  <c r="X11" i="49"/>
  <c r="X12" i="49"/>
  <c r="X28" i="49"/>
  <c r="Y28" i="49" s="1"/>
  <c r="Z16" i="48"/>
  <c r="X12" i="48"/>
  <c r="X10" i="48"/>
  <c r="X13" i="48"/>
  <c r="X9" i="48"/>
  <c r="X11" i="48"/>
  <c r="X9" i="47"/>
  <c r="X10" i="47"/>
  <c r="X11" i="47"/>
  <c r="X12" i="47"/>
  <c r="X28" i="47"/>
  <c r="Y28" i="47" s="1"/>
  <c r="X13" i="46"/>
  <c r="Z16" i="46"/>
  <c r="X9" i="46"/>
  <c r="X10" i="46"/>
  <c r="X11" i="46"/>
  <c r="X12" i="46"/>
  <c r="X28" i="46"/>
  <c r="Y28" i="46" s="1"/>
  <c r="Z21" i="45"/>
  <c r="X9" i="45"/>
  <c r="X10" i="45"/>
  <c r="X11" i="45"/>
  <c r="X12" i="45"/>
  <c r="X9" i="44"/>
  <c r="X10" i="44"/>
  <c r="X11" i="44"/>
  <c r="X12" i="44"/>
  <c r="X13" i="43"/>
  <c r="Z16" i="43"/>
  <c r="Z21" i="43"/>
  <c r="X9" i="43"/>
  <c r="X10" i="43"/>
  <c r="X11" i="43"/>
  <c r="X12" i="43"/>
  <c r="X28" i="43"/>
  <c r="Y28" i="43" s="1"/>
  <c r="X13" i="42"/>
  <c r="Z16" i="42"/>
  <c r="Z21" i="42"/>
  <c r="X9" i="42"/>
  <c r="X10" i="42"/>
  <c r="X11" i="42"/>
  <c r="X12" i="42"/>
  <c r="X28" i="42"/>
  <c r="Y28" i="42" s="1"/>
  <c r="X13" i="41"/>
  <c r="Z16" i="41"/>
  <c r="Z21" i="41"/>
  <c r="X9" i="41"/>
  <c r="X10" i="41"/>
  <c r="X11" i="41"/>
  <c r="X12" i="41"/>
  <c r="X28" i="41"/>
  <c r="Y28" i="41" s="1"/>
  <c r="X13" i="40"/>
  <c r="Z16" i="40"/>
  <c r="Z21" i="40"/>
  <c r="X9" i="40"/>
  <c r="X10" i="40"/>
  <c r="X11" i="40"/>
  <c r="X12" i="40"/>
  <c r="X28" i="40"/>
  <c r="Y28" i="40" s="1"/>
  <c r="X13" i="39"/>
  <c r="X12" i="39"/>
  <c r="X11" i="39"/>
  <c r="X10" i="39"/>
  <c r="X9" i="39"/>
  <c r="Z21" i="39"/>
  <c r="Z16" i="39"/>
  <c r="X28" i="39"/>
  <c r="Y28" i="39" s="1"/>
  <c r="X9" i="38"/>
  <c r="X10" i="38"/>
  <c r="X11" i="38"/>
  <c r="X12" i="38"/>
  <c r="X28" i="38"/>
  <c r="Y28" i="38" s="1"/>
  <c r="Y28" i="55" l="1"/>
  <c r="F415" i="27"/>
  <c r="Y13" i="56"/>
  <c r="F101" i="27"/>
  <c r="G101" i="27" s="1"/>
  <c r="Y12" i="56"/>
  <c r="F80" i="27"/>
  <c r="G80" i="27" s="1"/>
  <c r="Y11" i="56"/>
  <c r="F59" i="27"/>
  <c r="Y9" i="56"/>
  <c r="AA13" i="56" s="1"/>
  <c r="F17" i="27"/>
  <c r="Y10" i="56"/>
  <c r="F38" i="27"/>
  <c r="Y9" i="55"/>
  <c r="AA13" i="55" s="1"/>
  <c r="F15" i="27"/>
  <c r="Y12" i="55"/>
  <c r="F78" i="27"/>
  <c r="G78" i="27" s="1"/>
  <c r="Y13" i="55"/>
  <c r="F99" i="27"/>
  <c r="G99" i="27" s="1"/>
  <c r="Y11" i="55"/>
  <c r="F57" i="27"/>
  <c r="Y10" i="55"/>
  <c r="F36" i="27"/>
  <c r="Y11" i="54"/>
  <c r="F56" i="27"/>
  <c r="Y10" i="54"/>
  <c r="F35" i="27"/>
  <c r="Y9" i="54"/>
  <c r="F14" i="27"/>
  <c r="Y13" i="54"/>
  <c r="F98" i="27"/>
  <c r="G98" i="27" s="1"/>
  <c r="Y12" i="54"/>
  <c r="F77" i="27"/>
  <c r="G77" i="27" s="1"/>
  <c r="Y10" i="53"/>
  <c r="F34" i="27"/>
  <c r="Y9" i="53"/>
  <c r="F13" i="27"/>
  <c r="Y12" i="53"/>
  <c r="F76" i="27"/>
  <c r="G76" i="27" s="1"/>
  <c r="Y11" i="53"/>
  <c r="F55" i="27"/>
  <c r="Y13" i="53"/>
  <c r="F97" i="27"/>
  <c r="G97" i="27" s="1"/>
  <c r="Y12" i="52"/>
  <c r="F75" i="27"/>
  <c r="G75" i="27" s="1"/>
  <c r="Y11" i="52"/>
  <c r="F54" i="27"/>
  <c r="Y10" i="52"/>
  <c r="F33" i="27"/>
  <c r="Y13" i="52"/>
  <c r="F96" i="27"/>
  <c r="G96" i="27" s="1"/>
  <c r="Y9" i="52"/>
  <c r="F12" i="27"/>
  <c r="Y12" i="51"/>
  <c r="F74" i="27"/>
  <c r="G74" i="27" s="1"/>
  <c r="Y11" i="51"/>
  <c r="F53" i="27"/>
  <c r="Y10" i="51"/>
  <c r="F32" i="27"/>
  <c r="Y13" i="51"/>
  <c r="F95" i="27"/>
  <c r="G95" i="27" s="1"/>
  <c r="Y9" i="51"/>
  <c r="F11" i="27"/>
  <c r="Y9" i="50"/>
  <c r="F10" i="27"/>
  <c r="Y12" i="50"/>
  <c r="F73" i="27"/>
  <c r="G73" i="27" s="1"/>
  <c r="Y11" i="50"/>
  <c r="F52" i="27"/>
  <c r="Y10" i="50"/>
  <c r="F31" i="27"/>
  <c r="Y13" i="50"/>
  <c r="F94" i="27"/>
  <c r="G94" i="27" s="1"/>
  <c r="Y9" i="49"/>
  <c r="F9" i="27"/>
  <c r="Y10" i="49"/>
  <c r="F30" i="27"/>
  <c r="Y13" i="49"/>
  <c r="F93" i="27"/>
  <c r="G93" i="27" s="1"/>
  <c r="Y12" i="49"/>
  <c r="F72" i="27"/>
  <c r="G72" i="27" s="1"/>
  <c r="Y11" i="49"/>
  <c r="F51" i="27"/>
  <c r="Y10" i="48"/>
  <c r="F29" i="27"/>
  <c r="Y11" i="48"/>
  <c r="F50" i="27"/>
  <c r="Y12" i="48"/>
  <c r="F71" i="27"/>
  <c r="G71" i="27" s="1"/>
  <c r="Y9" i="48"/>
  <c r="AA13" i="48" s="1"/>
  <c r="F8" i="27"/>
  <c r="Y13" i="48"/>
  <c r="F92" i="27"/>
  <c r="G92" i="27" s="1"/>
  <c r="Y13" i="47"/>
  <c r="F91" i="27"/>
  <c r="G91" i="27" s="1"/>
  <c r="Y12" i="47"/>
  <c r="F70" i="27"/>
  <c r="G70" i="27" s="1"/>
  <c r="Y11" i="47"/>
  <c r="F49" i="27"/>
  <c r="Y10" i="47"/>
  <c r="F28" i="27"/>
  <c r="Y9" i="47"/>
  <c r="F7" i="27"/>
  <c r="Y10" i="46"/>
  <c r="F27" i="27"/>
  <c r="Y9" i="46"/>
  <c r="F6" i="27"/>
  <c r="Y12" i="46"/>
  <c r="F69" i="27"/>
  <c r="G69" i="27" s="1"/>
  <c r="Y11" i="46"/>
  <c r="F48" i="27"/>
  <c r="Y13" i="46"/>
  <c r="F90" i="27"/>
  <c r="G90" i="27" s="1"/>
  <c r="Y12" i="45"/>
  <c r="F87" i="27"/>
  <c r="G87" i="27" s="1"/>
  <c r="Y11" i="45"/>
  <c r="F66" i="27"/>
  <c r="Y10" i="45"/>
  <c r="F45" i="27"/>
  <c r="Y13" i="45"/>
  <c r="F108" i="27"/>
  <c r="G108" i="27" s="1"/>
  <c r="Y9" i="45"/>
  <c r="F24" i="27"/>
  <c r="Y11" i="44"/>
  <c r="F65" i="27"/>
  <c r="Y10" i="44"/>
  <c r="F44" i="27"/>
  <c r="Y9" i="44"/>
  <c r="F23" i="27"/>
  <c r="Y12" i="44"/>
  <c r="F86" i="27"/>
  <c r="G86" i="27" s="1"/>
  <c r="Y13" i="44"/>
  <c r="F107" i="27"/>
  <c r="G107" i="27" s="1"/>
  <c r="Y9" i="43"/>
  <c r="F22" i="27"/>
  <c r="Y12" i="43"/>
  <c r="F85" i="27"/>
  <c r="G85" i="27" s="1"/>
  <c r="Y11" i="43"/>
  <c r="F64" i="27"/>
  <c r="Y10" i="43"/>
  <c r="F43" i="27"/>
  <c r="Y13" i="43"/>
  <c r="F106" i="27"/>
  <c r="G106" i="27" s="1"/>
  <c r="Y11" i="42"/>
  <c r="F63" i="27"/>
  <c r="Y10" i="42"/>
  <c r="F42" i="27"/>
  <c r="Y13" i="42"/>
  <c r="F105" i="27"/>
  <c r="G105" i="27" s="1"/>
  <c r="Y9" i="42"/>
  <c r="AA13" i="42" s="1"/>
  <c r="F21" i="27"/>
  <c r="Y12" i="42"/>
  <c r="F84" i="27"/>
  <c r="G84" i="27" s="1"/>
  <c r="Y10" i="41"/>
  <c r="F41" i="27"/>
  <c r="Y13" i="41"/>
  <c r="F104" i="27"/>
  <c r="G104" i="27" s="1"/>
  <c r="Y9" i="41"/>
  <c r="F20" i="27"/>
  <c r="Y12" i="41"/>
  <c r="F83" i="27"/>
  <c r="G83" i="27" s="1"/>
  <c r="Y11" i="41"/>
  <c r="F62" i="27"/>
  <c r="Y13" i="40"/>
  <c r="F103" i="27"/>
  <c r="G103" i="27" s="1"/>
  <c r="Y9" i="40"/>
  <c r="F19" i="27"/>
  <c r="Y10" i="40"/>
  <c r="F40" i="27"/>
  <c r="Y12" i="40"/>
  <c r="F82" i="27"/>
  <c r="G82" i="27" s="1"/>
  <c r="Y11" i="40"/>
  <c r="F61" i="27"/>
  <c r="Y10" i="39"/>
  <c r="F39" i="27"/>
  <c r="Y11" i="39"/>
  <c r="F60" i="27"/>
  <c r="Y12" i="39"/>
  <c r="F81" i="27"/>
  <c r="G81" i="27" s="1"/>
  <c r="Y9" i="39"/>
  <c r="Z13" i="39" s="1"/>
  <c r="F18" i="27"/>
  <c r="Y13" i="39"/>
  <c r="F102" i="27"/>
  <c r="G102" i="27" s="1"/>
  <c r="Y12" i="38"/>
  <c r="F79" i="27"/>
  <c r="G79" i="27" s="1"/>
  <c r="Y10" i="38"/>
  <c r="F37" i="27"/>
  <c r="Y11" i="38"/>
  <c r="F58" i="27"/>
  <c r="Y9" i="38"/>
  <c r="AA13" i="38" s="1"/>
  <c r="F16" i="27"/>
  <c r="Z13" i="44"/>
  <c r="X24" i="4"/>
  <c r="F321" i="27" s="1"/>
  <c r="F341" i="27" s="1"/>
  <c r="G341" i="27" s="1"/>
  <c r="X23" i="4"/>
  <c r="F300" i="27" s="1"/>
  <c r="F320" i="27" s="1"/>
  <c r="G320" i="27" s="1"/>
  <c r="Q28" i="4"/>
  <c r="X28" i="4" s="1"/>
  <c r="F405" i="27" s="1"/>
  <c r="F425" i="27" s="1"/>
  <c r="Z13" i="55" l="1"/>
  <c r="AA13" i="54"/>
  <c r="AA13" i="53"/>
  <c r="AA13" i="52"/>
  <c r="AA13" i="51"/>
  <c r="AA13" i="50"/>
  <c r="AA13" i="49"/>
  <c r="AA13" i="47"/>
  <c r="AA13" i="46"/>
  <c r="Z13" i="45"/>
  <c r="AA13" i="44"/>
  <c r="AA13" i="43"/>
  <c r="AA13" i="41"/>
  <c r="AA13" i="40"/>
  <c r="Z13" i="56"/>
  <c r="Z13" i="54"/>
  <c r="Z13" i="53"/>
  <c r="Z13" i="52"/>
  <c r="Z13" i="51"/>
  <c r="Z13" i="50"/>
  <c r="Z13" i="49"/>
  <c r="Z13" i="48"/>
  <c r="Z13" i="47"/>
  <c r="Z13" i="46"/>
  <c r="AA13" i="45"/>
  <c r="Z13" i="43"/>
  <c r="Z13" i="42"/>
  <c r="Z13" i="41"/>
  <c r="Z13" i="40"/>
  <c r="AA13" i="39"/>
  <c r="Z13" i="38"/>
  <c r="X27" i="4"/>
  <c r="F384" i="27" s="1"/>
  <c r="F404" i="27" s="1"/>
  <c r="G425" i="27" s="1"/>
  <c r="X21" i="4"/>
  <c r="F257" i="27" s="1"/>
  <c r="X20" i="4"/>
  <c r="F236" i="27" s="1"/>
  <c r="X19" i="4"/>
  <c r="F215" i="27" s="1"/>
  <c r="X18" i="4"/>
  <c r="F194" i="27" s="1"/>
  <c r="X17" i="4"/>
  <c r="F173" i="27" s="1"/>
  <c r="F193" i="27" s="1"/>
  <c r="G193" i="27" s="1"/>
  <c r="X16" i="4"/>
  <c r="F152" i="27" s="1"/>
  <c r="X15" i="4"/>
  <c r="F131" i="27" s="1"/>
  <c r="X14" i="4"/>
  <c r="F110" i="27" s="1"/>
  <c r="F130" i="27" s="1"/>
  <c r="G130" i="27" s="1"/>
  <c r="F277" i="27" l="1"/>
  <c r="G277" i="27" s="1"/>
  <c r="G257" i="27"/>
  <c r="F256" i="27"/>
  <c r="G256" i="27" s="1"/>
  <c r="G236" i="27"/>
  <c r="F151" i="27"/>
  <c r="G151" i="27" s="1"/>
  <c r="G131" i="27"/>
  <c r="F172" i="27"/>
  <c r="G172" i="27" s="1"/>
  <c r="G152" i="27"/>
  <c r="F214" i="27"/>
  <c r="G214" i="27" s="1"/>
  <c r="G194" i="27"/>
  <c r="F235" i="27"/>
  <c r="G235" i="27" s="1"/>
  <c r="G215" i="27"/>
  <c r="Y15" i="4"/>
  <c r="Y20" i="4"/>
  <c r="Y17" i="4"/>
  <c r="Y21" i="4"/>
  <c r="Y14" i="4"/>
  <c r="Y18" i="4"/>
  <c r="Y19" i="4"/>
  <c r="Y16" i="4"/>
  <c r="X10" i="4"/>
  <c r="F26" i="27" s="1"/>
  <c r="F46" i="27" s="1"/>
  <c r="G46" i="27" s="1"/>
  <c r="X13" i="4"/>
  <c r="F89" i="27" s="1"/>
  <c r="X9" i="4"/>
  <c r="F5" i="27" s="1"/>
  <c r="F25" i="27" s="1"/>
  <c r="G25" i="27" s="1"/>
  <c r="X12" i="4"/>
  <c r="F68" i="27" s="1"/>
  <c r="X11" i="4"/>
  <c r="F47" i="27" s="1"/>
  <c r="F67" i="27" s="1"/>
  <c r="G67" i="27" s="1"/>
  <c r="H172" i="27" l="1"/>
  <c r="F88" i="27"/>
  <c r="G88" i="27" s="1"/>
  <c r="G68" i="27"/>
  <c r="F109" i="27"/>
  <c r="G109" i="27" s="1"/>
  <c r="G89" i="27"/>
  <c r="H277" i="27"/>
  <c r="Z21" i="4"/>
  <c r="Z16" i="4"/>
  <c r="Y9" i="4"/>
  <c r="Y13" i="4"/>
  <c r="Y11" i="4"/>
  <c r="Y10" i="4"/>
  <c r="Y12" i="4"/>
  <c r="H109" i="27" l="1"/>
  <c r="AA13" i="4"/>
  <c r="Z13" i="4"/>
  <c r="R28" i="4"/>
  <c r="X22" i="4" s="1"/>
  <c r="F279" i="27" s="1"/>
  <c r="F299" i="27" s="1"/>
  <c r="P28" i="4"/>
  <c r="Q29" i="4" s="1"/>
  <c r="O28" i="4"/>
  <c r="N28" i="4"/>
  <c r="X25" i="4" s="1"/>
  <c r="F342" i="27" s="1"/>
  <c r="F362" i="27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C27" i="4"/>
  <c r="B27" i="4"/>
  <c r="C17" i="4"/>
  <c r="B17" i="4"/>
  <c r="X26" i="4" l="1"/>
  <c r="F363" i="27" s="1"/>
  <c r="F383" i="27" s="1"/>
  <c r="G383" i="27" s="1"/>
  <c r="O29" i="4"/>
  <c r="B28" i="4"/>
  <c r="C28" i="4"/>
  <c r="Y26" i="4"/>
  <c r="Y28" i="4"/>
</calcChain>
</file>

<file path=xl/comments1.xml><?xml version="1.0" encoding="utf-8"?>
<comments xmlns="http://schemas.openxmlformats.org/spreadsheetml/2006/main">
  <authors>
    <author>David</author>
  </authors>
  <commentList>
    <comment ref="N2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0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1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2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3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4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5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6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7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8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19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20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21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22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4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5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6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7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8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comments9.xml><?xml version="1.0" encoding="utf-8"?>
<comments xmlns="http://schemas.openxmlformats.org/spreadsheetml/2006/main">
  <authors>
    <author>David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PLEASE ENTER DATE IN FORMAT:  dd/mm/yy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to calculate no. of holes where an approach shot is played ...</t>
        </r>
      </text>
    </comment>
  </commentList>
</comments>
</file>

<file path=xl/sharedStrings.xml><?xml version="1.0" encoding="utf-8"?>
<sst xmlns="http://schemas.openxmlformats.org/spreadsheetml/2006/main" count="1280" uniqueCount="85">
  <si>
    <t>Hole</t>
  </si>
  <si>
    <t>Par</t>
  </si>
  <si>
    <t>Score</t>
  </si>
  <si>
    <t>Miss LEFT</t>
  </si>
  <si>
    <t>HIT</t>
  </si>
  <si>
    <t>Miss RIGHT</t>
  </si>
  <si>
    <t>Putts</t>
  </si>
  <si>
    <t>TOTAL</t>
  </si>
  <si>
    <t>Date:</t>
  </si>
  <si>
    <t>Course:</t>
  </si>
  <si>
    <t>Approach Shots</t>
  </si>
  <si>
    <t>HIT (Green or F'way)</t>
  </si>
  <si>
    <t>Out</t>
  </si>
  <si>
    <t>In</t>
  </si>
  <si>
    <t>-</t>
  </si>
  <si>
    <t>Sand Saves?</t>
  </si>
  <si>
    <t>Event:</t>
  </si>
  <si>
    <t>Miss (LEFT)</t>
  </si>
  <si>
    <t>Miss (RIGHT)</t>
  </si>
  <si>
    <t>Miss (LONG)</t>
  </si>
  <si>
    <t>Miss (SHORT)</t>
  </si>
  <si>
    <t>SUMMARY OF ROUND</t>
  </si>
  <si>
    <t>Number</t>
  </si>
  <si>
    <t>%age</t>
  </si>
  <si>
    <t>Tee-Shot: Fairway / Green in Reg</t>
  </si>
  <si>
    <t>Fairways / Greens hit in regulation from tee</t>
  </si>
  <si>
    <t>Total putts for round</t>
  </si>
  <si>
    <t>Number of times in a bunker</t>
  </si>
  <si>
    <t>Number sand saves</t>
  </si>
  <si>
    <t>Number of times needing an up &amp; down</t>
  </si>
  <si>
    <t>Number of up &amp; downs made</t>
  </si>
  <si>
    <t>Scoring Analyser</t>
  </si>
  <si>
    <t>NOTES</t>
  </si>
  <si>
    <t>Eagles</t>
  </si>
  <si>
    <t>Birdies</t>
  </si>
  <si>
    <t>Pars</t>
  </si>
  <si>
    <t>Bogeys</t>
  </si>
  <si>
    <t>Bogey +</t>
  </si>
  <si>
    <t>Greens Hit in Regulation</t>
  </si>
  <si>
    <t>Around the Green</t>
  </si>
  <si>
    <t xml:space="preserve">   - Approach to Green Missed - Left</t>
  </si>
  <si>
    <t xml:space="preserve">   - Approach to Green Missed - Right</t>
  </si>
  <si>
    <t xml:space="preserve">   - Approach to Green Missed - Long</t>
  </si>
  <si>
    <t xml:space="preserve">   - Approach to Green Missed - Short</t>
  </si>
  <si>
    <t>Bunkers</t>
  </si>
  <si>
    <t>Needed</t>
  </si>
  <si>
    <t>Made</t>
  </si>
  <si>
    <t>Up &amp; Downs</t>
  </si>
  <si>
    <t>VLOOKUP DATA</t>
  </si>
  <si>
    <t>Birdie</t>
  </si>
  <si>
    <t>Eagle</t>
  </si>
  <si>
    <t>Bogey</t>
  </si>
  <si>
    <t>Other</t>
  </si>
  <si>
    <t xml:space="preserve">   - Fairways / Greens Missed - Left</t>
  </si>
  <si>
    <t xml:space="preserve">   - Fairways / Greens Missed - Right</t>
  </si>
  <si>
    <t xml:space="preserve">   - No. of Single Putts</t>
  </si>
  <si>
    <r>
      <t xml:space="preserve">   - No. of 3 Putts </t>
    </r>
    <r>
      <rPr>
        <i/>
        <sz val="10"/>
        <color theme="1"/>
        <rFont val="Calibri"/>
        <family val="2"/>
        <scheme val="minor"/>
      </rPr>
      <t>(or more!!)</t>
    </r>
  </si>
  <si>
    <t>DATA VALIDATION</t>
  </si>
  <si>
    <t>Y</t>
  </si>
  <si>
    <t>To be Completed</t>
  </si>
  <si>
    <t>In a (Greenside) Bunker?</t>
  </si>
  <si>
    <t xml:space="preserve">COMPOSITE SUMMARY </t>
  </si>
  <si>
    <t>Average putts per round</t>
  </si>
  <si>
    <t>No. of rounds completed:</t>
  </si>
  <si>
    <t>blank</t>
  </si>
  <si>
    <t>avg per rnd</t>
  </si>
  <si>
    <t>y</t>
  </si>
  <si>
    <t>Scoring Analysis Tool</t>
  </si>
  <si>
    <t>Instructions for Use</t>
  </si>
  <si>
    <t>The spreadsheet has room for 20 recorded rounds.</t>
  </si>
  <si>
    <t>Version 1.0</t>
  </si>
  <si>
    <t>If more needed please eMail djdgolf@virginmedia.com and I'll send you an expanded version</t>
  </si>
  <si>
    <t>The sheet can only be used to record scores over the same golf course for each round.</t>
  </si>
  <si>
    <t>Enter the par score for each hole on Rnd 1 tab</t>
  </si>
  <si>
    <t>Par score will then be automatically copied to other rounds so you don't need to complete for every round.</t>
  </si>
  <si>
    <t>Fort each round enter the score for that hole.</t>
  </si>
  <si>
    <t>For Fairways / Greens hit off the tee enter 'Y' in only one of the columns 'Miss LEFT', 'HIT' or 'Miss RIGHT'</t>
  </si>
  <si>
    <t>For Approach shots enter 'Y' in one of the five options</t>
  </si>
  <si>
    <t>For Bunkers enter the number of bunkers you were in  ..</t>
  </si>
  <si>
    <t>… for sand saves enter the number of times you got up and down from the bunker</t>
  </si>
  <si>
    <t xml:space="preserve"> Up &amp; Downs enter the number of times you were chipping from off the green …</t>
  </si>
  <si>
    <t>…and enter the number of times you succeeded in getting up and down.</t>
  </si>
  <si>
    <t>Enter the number of putts taken.</t>
  </si>
  <si>
    <t>The SUMMARY panel will calculate your averages for that round.</t>
  </si>
  <si>
    <t>Go to the SUMMARY tab at the end of the spreadsheet to view your averages for all the rounds recorded.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</si>
</sst>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7" borderId="24" xfId="0" applyFont="1" applyFill="1" applyBorder="1" applyAlignment="1" applyProtection="1">
      <alignment horizontal="left" vertical="center"/>
    </xf>
    <xf numFmtId="0" fontId="0" fillId="13" borderId="38" xfId="0" applyFill="1" applyBorder="1" applyProtection="1"/>
    <xf numFmtId="0" fontId="0" fillId="13" borderId="28" xfId="0" applyFill="1" applyBorder="1" applyProtection="1"/>
    <xf numFmtId="0" fontId="2" fillId="13" borderId="28" xfId="0" applyFont="1" applyFill="1" applyBorder="1" applyAlignment="1" applyProtection="1">
      <alignment horizontal="center" vertical="center"/>
    </xf>
    <xf numFmtId="0" fontId="2" fillId="13" borderId="34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0" fillId="13" borderId="17" xfId="0" applyFill="1" applyBorder="1" applyProtection="1"/>
    <xf numFmtId="0" fontId="0" fillId="13" borderId="0" xfId="0" applyFill="1" applyBorder="1" applyProtection="1"/>
    <xf numFmtId="0" fontId="4" fillId="8" borderId="35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9" fontId="2" fillId="0" borderId="20" xfId="0" applyNumberFormat="1" applyFont="1" applyFill="1" applyBorder="1" applyAlignment="1" applyProtection="1">
      <alignment horizontal="center" vertical="center"/>
    </xf>
    <xf numFmtId="9" fontId="2" fillId="0" borderId="21" xfId="0" applyNumberFormat="1" applyFont="1" applyFill="1" applyBorder="1" applyAlignment="1" applyProtection="1">
      <alignment horizontal="center" vertical="center"/>
    </xf>
    <xf numFmtId="9" fontId="2" fillId="0" borderId="22" xfId="0" applyNumberFormat="1" applyFont="1" applyFill="1" applyBorder="1" applyAlignment="1" applyProtection="1">
      <alignment horizontal="center" vertical="center"/>
    </xf>
    <xf numFmtId="9" fontId="2" fillId="0" borderId="23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/>
    </xf>
    <xf numFmtId="0" fontId="4" fillId="14" borderId="0" xfId="0" applyFont="1" applyFill="1" applyAlignment="1" applyProtection="1">
      <alignment horizontal="center" vertical="center"/>
    </xf>
    <xf numFmtId="0" fontId="0" fillId="14" borderId="0" xfId="0" applyFill="1" applyAlignment="1" applyProtection="1">
      <alignment horizontal="center" vertical="center"/>
    </xf>
    <xf numFmtId="0" fontId="0" fillId="13" borderId="44" xfId="0" applyFill="1" applyBorder="1" applyProtection="1"/>
    <xf numFmtId="0" fontId="2" fillId="1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wrapText="1"/>
    </xf>
    <xf numFmtId="0" fontId="0" fillId="2" borderId="2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0" fillId="16" borderId="39" xfId="0" applyFill="1" applyBorder="1" applyProtection="1"/>
    <xf numFmtId="0" fontId="1" fillId="16" borderId="39" xfId="0" applyFont="1" applyFill="1" applyBorder="1" applyAlignment="1" applyProtection="1">
      <alignment horizontal="center" vertical="center"/>
    </xf>
    <xf numFmtId="9" fontId="1" fillId="16" borderId="40" xfId="0" applyNumberFormat="1" applyFont="1" applyFill="1" applyBorder="1" applyAlignment="1" applyProtection="1">
      <alignment horizontal="center" vertical="center"/>
    </xf>
    <xf numFmtId="0" fontId="0" fillId="15" borderId="39" xfId="0" applyFill="1" applyBorder="1" applyProtection="1"/>
    <xf numFmtId="0" fontId="1" fillId="15" borderId="39" xfId="0" applyFont="1" applyFill="1" applyBorder="1" applyAlignment="1" applyProtection="1">
      <alignment horizontal="center" vertical="center"/>
    </xf>
    <xf numFmtId="9" fontId="1" fillId="15" borderId="40" xfId="0" applyNumberFormat="1" applyFont="1" applyFill="1" applyBorder="1" applyAlignment="1" applyProtection="1">
      <alignment horizontal="center" vertical="center"/>
    </xf>
    <xf numFmtId="0" fontId="0" fillId="20" borderId="39" xfId="0" applyFill="1" applyBorder="1" applyProtection="1"/>
    <xf numFmtId="0" fontId="1" fillId="20" borderId="39" xfId="0" applyFont="1" applyFill="1" applyBorder="1" applyAlignment="1" applyProtection="1">
      <alignment horizontal="center" vertical="center"/>
    </xf>
    <xf numFmtId="9" fontId="1" fillId="20" borderId="40" xfId="0" applyNumberFormat="1" applyFont="1" applyFill="1" applyBorder="1" applyAlignment="1" applyProtection="1">
      <alignment horizontal="center" vertical="center"/>
    </xf>
    <xf numFmtId="0" fontId="1" fillId="18" borderId="39" xfId="0" applyFont="1" applyFill="1" applyBorder="1" applyAlignment="1" applyProtection="1">
      <alignment horizontal="center" vertical="center"/>
    </xf>
    <xf numFmtId="0" fontId="0" fillId="17" borderId="39" xfId="0" applyFill="1" applyBorder="1" applyProtection="1"/>
    <xf numFmtId="0" fontId="1" fillId="17" borderId="39" xfId="0" applyFont="1" applyFill="1" applyBorder="1" applyAlignment="1" applyProtection="1">
      <alignment horizontal="center" vertical="center"/>
    </xf>
    <xf numFmtId="9" fontId="1" fillId="17" borderId="40" xfId="0" applyNumberFormat="1" applyFont="1" applyFill="1" applyBorder="1" applyAlignment="1" applyProtection="1">
      <alignment horizontal="center" vertical="center"/>
    </xf>
    <xf numFmtId="0" fontId="0" fillId="3" borderId="39" xfId="0" applyFill="1" applyBorder="1" applyProtection="1"/>
    <xf numFmtId="9" fontId="1" fillId="3" borderId="40" xfId="0" applyNumberFormat="1" applyFont="1" applyFill="1" applyBorder="1" applyAlignment="1" applyProtection="1">
      <alignment horizontal="center" vertical="center"/>
    </xf>
    <xf numFmtId="0" fontId="0" fillId="4" borderId="9" xfId="0" applyFill="1" applyBorder="1" applyProtection="1"/>
    <xf numFmtId="0" fontId="0" fillId="4" borderId="39" xfId="0" applyFill="1" applyBorder="1" applyProtection="1"/>
    <xf numFmtId="0" fontId="2" fillId="4" borderId="39" xfId="0" applyFont="1" applyFill="1" applyBorder="1" applyAlignment="1" applyProtection="1">
      <alignment horizontal="center" vertical="center"/>
    </xf>
    <xf numFmtId="9" fontId="2" fillId="4" borderId="40" xfId="0" applyNumberFormat="1" applyFont="1" applyFill="1" applyBorder="1" applyAlignment="1" applyProtection="1">
      <alignment horizontal="center" vertical="center"/>
    </xf>
    <xf numFmtId="0" fontId="2" fillId="13" borderId="17" xfId="0" applyFont="1" applyFill="1" applyBorder="1" applyAlignment="1" applyProtection="1">
      <alignment horizontal="center" vertical="center"/>
    </xf>
    <xf numFmtId="9" fontId="2" fillId="13" borderId="42" xfId="0" applyNumberFormat="1" applyFont="1" applyFill="1" applyBorder="1" applyAlignment="1" applyProtection="1">
      <alignment horizontal="center" vertical="center"/>
    </xf>
    <xf numFmtId="0" fontId="0" fillId="18" borderId="0" xfId="0" applyFill="1" applyBorder="1" applyProtection="1"/>
    <xf numFmtId="9" fontId="1" fillId="18" borderId="29" xfId="0" applyNumberFormat="1" applyFont="1" applyFill="1" applyBorder="1" applyAlignment="1" applyProtection="1">
      <alignment horizontal="center" vertical="center"/>
    </xf>
    <xf numFmtId="0" fontId="0" fillId="3" borderId="45" xfId="0" applyFill="1" applyBorder="1" applyProtection="1"/>
    <xf numFmtId="0" fontId="1" fillId="3" borderId="45" xfId="0" applyFont="1" applyFill="1" applyBorder="1" applyAlignment="1" applyProtection="1">
      <alignment horizontal="center" vertical="center"/>
    </xf>
    <xf numFmtId="9" fontId="1" fillId="3" borderId="27" xfId="0" applyNumberFormat="1" applyFont="1" applyFill="1" applyBorder="1" applyAlignment="1" applyProtection="1">
      <alignment horizontal="center" vertical="center"/>
    </xf>
    <xf numFmtId="0" fontId="0" fillId="4" borderId="38" xfId="0" applyFill="1" applyBorder="1" applyProtection="1"/>
    <xf numFmtId="0" fontId="0" fillId="4" borderId="28" xfId="0" applyFill="1" applyBorder="1" applyProtection="1"/>
    <xf numFmtId="0" fontId="2" fillId="4" borderId="28" xfId="0" applyFont="1" applyFill="1" applyBorder="1" applyAlignment="1" applyProtection="1">
      <alignment horizontal="center" vertical="center"/>
    </xf>
    <xf numFmtId="9" fontId="2" fillId="4" borderId="34" xfId="0" applyNumberFormat="1" applyFont="1" applyFill="1" applyBorder="1" applyAlignment="1" applyProtection="1">
      <alignment horizontal="center" vertical="center"/>
    </xf>
    <xf numFmtId="0" fontId="0" fillId="12" borderId="0" xfId="0" applyFill="1" applyBorder="1" applyProtection="1"/>
    <xf numFmtId="0" fontId="1" fillId="12" borderId="0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0" fillId="4" borderId="46" xfId="0" applyFill="1" applyBorder="1" applyProtection="1"/>
    <xf numFmtId="0" fontId="0" fillId="4" borderId="45" xfId="0" applyFill="1" applyBorder="1" applyProtection="1"/>
    <xf numFmtId="0" fontId="1" fillId="4" borderId="45" xfId="0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</xf>
    <xf numFmtId="0" fontId="0" fillId="2" borderId="17" xfId="0" applyFill="1" applyBorder="1" applyProtection="1"/>
    <xf numFmtId="0" fontId="1" fillId="2" borderId="17" xfId="0" applyFont="1" applyFill="1" applyBorder="1" applyAlignment="1" applyProtection="1">
      <alignment horizontal="center" vertical="center"/>
    </xf>
    <xf numFmtId="9" fontId="2" fillId="2" borderId="42" xfId="0" applyNumberFormat="1" applyFont="1" applyFill="1" applyBorder="1" applyAlignment="1" applyProtection="1">
      <alignment horizontal="center" vertical="center"/>
    </xf>
    <xf numFmtId="0" fontId="1" fillId="16" borderId="9" xfId="0" applyFont="1" applyFill="1" applyBorder="1" applyProtection="1"/>
    <xf numFmtId="0" fontId="1" fillId="15" borderId="9" xfId="0" applyFont="1" applyFill="1" applyBorder="1" applyProtection="1"/>
    <xf numFmtId="0" fontId="1" fillId="20" borderId="9" xfId="0" applyFont="1" applyFill="1" applyBorder="1" applyProtection="1"/>
    <xf numFmtId="0" fontId="1" fillId="17" borderId="9" xfId="0" applyFont="1" applyFill="1" applyBorder="1" applyProtection="1"/>
    <xf numFmtId="0" fontId="1" fillId="18" borderId="44" xfId="0" applyFont="1" applyFill="1" applyBorder="1" applyProtection="1"/>
    <xf numFmtId="0" fontId="2" fillId="3" borderId="46" xfId="0" applyFont="1" applyFill="1" applyBorder="1" applyProtection="1"/>
    <xf numFmtId="0" fontId="2" fillId="12" borderId="44" xfId="0" applyFont="1" applyFill="1" applyBorder="1" applyProtection="1"/>
    <xf numFmtId="0" fontId="2" fillId="2" borderId="41" xfId="0" applyFont="1" applyFill="1" applyBorder="1" applyProtection="1"/>
    <xf numFmtId="0" fontId="2" fillId="13" borderId="41" xfId="0" applyFont="1" applyFill="1" applyBorder="1" applyProtection="1"/>
    <xf numFmtId="9" fontId="0" fillId="0" borderId="0" xfId="0" applyNumberFormat="1" applyProtection="1"/>
    <xf numFmtId="0" fontId="2" fillId="22" borderId="44" xfId="0" applyFont="1" applyFill="1" applyBorder="1" applyProtection="1"/>
    <xf numFmtId="0" fontId="0" fillId="22" borderId="0" xfId="0" applyFill="1" applyBorder="1" applyProtection="1"/>
    <xf numFmtId="0" fontId="1" fillId="22" borderId="0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 wrapText="1"/>
    </xf>
    <xf numFmtId="0" fontId="0" fillId="19" borderId="7" xfId="0" applyFill="1" applyBorder="1" applyAlignment="1" applyProtection="1">
      <alignment horizontal="center" vertical="center"/>
      <protection locked="0"/>
    </xf>
    <xf numFmtId="0" fontId="0" fillId="19" borderId="9" xfId="0" applyFill="1" applyBorder="1" applyAlignment="1" applyProtection="1">
      <alignment horizontal="center" vertical="center"/>
      <protection locked="0"/>
    </xf>
    <xf numFmtId="0" fontId="0" fillId="19" borderId="2" xfId="0" applyFill="1" applyBorder="1" applyAlignment="1" applyProtection="1">
      <alignment horizontal="center" vertical="center"/>
      <protection locked="0"/>
    </xf>
    <xf numFmtId="0" fontId="0" fillId="19" borderId="18" xfId="0" applyFill="1" applyBorder="1" applyAlignment="1" applyProtection="1">
      <alignment horizontal="center" vertical="center"/>
      <protection locked="0"/>
    </xf>
    <xf numFmtId="0" fontId="0" fillId="19" borderId="11" xfId="0" applyFill="1" applyBorder="1" applyAlignment="1" applyProtection="1">
      <alignment horizontal="center" vertical="center"/>
      <protection locked="0"/>
    </xf>
    <xf numFmtId="0" fontId="0" fillId="19" borderId="19" xfId="0" applyFill="1" applyBorder="1" applyAlignment="1" applyProtection="1">
      <alignment horizontal="center" vertical="center"/>
      <protection locked="0"/>
    </xf>
    <xf numFmtId="0" fontId="7" fillId="21" borderId="5" xfId="0" applyFont="1" applyFill="1" applyBorder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left" vertical="center" wrapText="1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33" xfId="0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7" fillId="21" borderId="1" xfId="0" applyFont="1" applyFill="1" applyBorder="1" applyAlignment="1" applyProtection="1">
      <alignment horizontal="center" vertical="center" wrapText="1"/>
    </xf>
    <xf numFmtId="0" fontId="1" fillId="17" borderId="44" xfId="0" applyFont="1" applyFill="1" applyBorder="1" applyProtection="1"/>
    <xf numFmtId="0" fontId="0" fillId="17" borderId="0" xfId="0" applyFill="1" applyBorder="1" applyProtection="1"/>
    <xf numFmtId="9" fontId="1" fillId="17" borderId="29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Protection="1"/>
    <xf numFmtId="0" fontId="0" fillId="4" borderId="44" xfId="0" applyFill="1" applyBorder="1" applyProtection="1"/>
    <xf numFmtId="0" fontId="0" fillId="4" borderId="0" xfId="0" applyFill="1" applyBorder="1" applyProtection="1"/>
    <xf numFmtId="9" fontId="2" fillId="4" borderId="29" xfId="0" applyNumberFormat="1" applyFont="1" applyFill="1" applyBorder="1" applyAlignment="1" applyProtection="1">
      <alignment horizontal="center" vertical="center"/>
    </xf>
    <xf numFmtId="0" fontId="2" fillId="2" borderId="44" xfId="0" applyFont="1" applyFill="1" applyBorder="1" applyProtection="1"/>
    <xf numFmtId="0" fontId="0" fillId="2" borderId="0" xfId="0" applyFill="1" applyBorder="1" applyProtection="1"/>
    <xf numFmtId="9" fontId="2" fillId="2" borderId="29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0" fontId="1" fillId="10" borderId="30" xfId="0" applyFon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1" fillId="10" borderId="31" xfId="0" applyFont="1" applyFill="1" applyBorder="1" applyAlignment="1" applyProtection="1">
      <alignment horizontal="center" vertical="center"/>
      <protection locked="0"/>
    </xf>
    <xf numFmtId="0" fontId="1" fillId="10" borderId="45" xfId="0" applyFont="1" applyFill="1" applyBorder="1" applyAlignment="1" applyProtection="1">
      <alignment horizontal="center" vertical="center"/>
    </xf>
    <xf numFmtId="0" fontId="2" fillId="13" borderId="29" xfId="0" applyFont="1" applyFill="1" applyBorder="1" applyAlignment="1" applyProtection="1">
      <alignment horizontal="center" vertical="center"/>
    </xf>
    <xf numFmtId="0" fontId="2" fillId="5" borderId="29" xfId="0" applyFont="1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 vertical="center"/>
    </xf>
    <xf numFmtId="9" fontId="1" fillId="5" borderId="29" xfId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37" xfId="0" applyFont="1" applyFill="1" applyBorder="1" applyAlignment="1" applyProtection="1">
      <alignment horizontal="center" vertical="center"/>
    </xf>
    <xf numFmtId="0" fontId="1" fillId="21" borderId="5" xfId="0" applyFont="1" applyFill="1" applyBorder="1" applyAlignment="1" applyProtection="1">
      <alignment horizontal="center" vertical="center"/>
    </xf>
    <xf numFmtId="0" fontId="1" fillId="21" borderId="37" xfId="0" applyFont="1" applyFill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wrapText="1"/>
    </xf>
    <xf numFmtId="0" fontId="9" fillId="11" borderId="25" xfId="0" applyFont="1" applyFill="1" applyBorder="1" applyAlignment="1" applyProtection="1">
      <alignment horizontal="left" vertical="center"/>
      <protection locked="0"/>
    </xf>
    <xf numFmtId="0" fontId="9" fillId="11" borderId="26" xfId="0" applyFont="1" applyFill="1" applyBorder="1" applyAlignment="1" applyProtection="1">
      <alignment horizontal="left" vertical="center"/>
      <protection locked="0"/>
    </xf>
    <xf numFmtId="164" fontId="9" fillId="11" borderId="25" xfId="0" applyNumberFormat="1" applyFont="1" applyFill="1" applyBorder="1" applyAlignment="1" applyProtection="1">
      <alignment horizontal="center" vertical="center"/>
      <protection locked="0"/>
    </xf>
    <xf numFmtId="164" fontId="9" fillId="11" borderId="26" xfId="0" applyNumberFormat="1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0" xfId="0" applyFont="1"/>
    <xf numFmtId="0" fontId="15" fillId="0" borderId="0" xfId="0" applyFont="1"/>
  </cellXfs>
  <cellStyles count="2">
    <cellStyle name="Normal" xfId="0" builtinId="0"/>
    <cellStyle name="Percent" xfId="1" builtinId="5"/>
  </cellStyles>
  <dxfs count="168"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1</xdr:row>
      <xdr:rowOff>53340</xdr:rowOff>
    </xdr:from>
    <xdr:to>
      <xdr:col>3</xdr:col>
      <xdr:colOff>30802</xdr:colOff>
      <xdr:row>5</xdr:row>
      <xdr:rowOff>65457</xdr:rowOff>
    </xdr:to>
    <xdr:grpSp>
      <xdr:nvGrpSpPr>
        <xdr:cNvPr id="2" name="Group 1"/>
        <xdr:cNvGrpSpPr/>
      </xdr:nvGrpSpPr>
      <xdr:grpSpPr>
        <a:xfrm>
          <a:off x="563880" y="23622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99382</xdr:colOff>
      <xdr:row>1</xdr:row>
      <xdr:rowOff>134037</xdr:rowOff>
    </xdr:to>
    <xdr:grpSp>
      <xdr:nvGrpSpPr>
        <xdr:cNvPr id="2" name="Group 1"/>
        <xdr:cNvGrpSpPr/>
      </xdr:nvGrpSpPr>
      <xdr:grpSpPr>
        <a:xfrm>
          <a:off x="114300" y="76200"/>
          <a:ext cx="1295722" cy="743637"/>
          <a:chOff x="5243373" y="2708920"/>
          <a:chExt cx="1234762" cy="743637"/>
        </a:xfrm>
      </xdr:grpSpPr>
      <xdr:pic>
        <xdr:nvPicPr>
          <xdr:cNvPr id="3" name="Picture 2" descr="Golf. Royalty Free Stock Photograph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7853" y="2708920"/>
            <a:ext cx="865802" cy="528580"/>
          </a:xfrm>
          <a:prstGeom prst="ellipse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7"/>
          <xdr:cNvSpPr txBox="1"/>
        </xdr:nvSpPr>
        <xdr:spPr>
          <a:xfrm>
            <a:off x="5243373" y="3175558"/>
            <a:ext cx="123476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latin typeface="Cooper Black" panose="0208090404030B020404" pitchFamily="18" charset="0"/>
              </a:rPr>
              <a:t>DJDGolf.com</a:t>
            </a:r>
            <a:endParaRPr lang="en-GB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1"/>
  <sheetViews>
    <sheetView tabSelected="1" workbookViewId="0">
      <selection activeCell="L12" sqref="L12"/>
    </sheetView>
  </sheetViews>
  <sheetFormatPr defaultRowHeight="14.4" x14ac:dyDescent="0.3"/>
  <sheetData>
    <row r="8" spans="1:7" ht="15.6" x14ac:dyDescent="0.3">
      <c r="A8" s="184" t="s">
        <v>67</v>
      </c>
      <c r="D8" s="184" t="s">
        <v>68</v>
      </c>
      <c r="G8" s="185" t="s">
        <v>70</v>
      </c>
    </row>
    <row r="10" spans="1:7" x14ac:dyDescent="0.3">
      <c r="A10" t="s">
        <v>69</v>
      </c>
    </row>
    <row r="11" spans="1:7" x14ac:dyDescent="0.3">
      <c r="A11" t="s">
        <v>71</v>
      </c>
    </row>
    <row r="13" spans="1:7" x14ac:dyDescent="0.3">
      <c r="A13" t="s">
        <v>72</v>
      </c>
    </row>
    <row r="15" spans="1:7" x14ac:dyDescent="0.3">
      <c r="A15" t="s">
        <v>73</v>
      </c>
    </row>
    <row r="16" spans="1:7" x14ac:dyDescent="0.3">
      <c r="A16" t="s">
        <v>74</v>
      </c>
    </row>
    <row r="18" spans="1:2" x14ac:dyDescent="0.3">
      <c r="A18" t="s">
        <v>75</v>
      </c>
    </row>
    <row r="20" spans="1:2" x14ac:dyDescent="0.3">
      <c r="A20" t="s">
        <v>76</v>
      </c>
    </row>
    <row r="22" spans="1:2" x14ac:dyDescent="0.3">
      <c r="A22" t="s">
        <v>77</v>
      </c>
    </row>
    <row r="23" spans="1:2" x14ac:dyDescent="0.3">
      <c r="A23" t="s">
        <v>78</v>
      </c>
    </row>
    <row r="24" spans="1:2" x14ac:dyDescent="0.3">
      <c r="B24" t="s">
        <v>79</v>
      </c>
    </row>
    <row r="25" spans="1:2" x14ac:dyDescent="0.3">
      <c r="A25" t="s">
        <v>80</v>
      </c>
    </row>
    <row r="26" spans="1:2" x14ac:dyDescent="0.3">
      <c r="B26" t="s">
        <v>81</v>
      </c>
    </row>
    <row r="27" spans="1:2" x14ac:dyDescent="0.3">
      <c r="A27" t="s">
        <v>82</v>
      </c>
    </row>
    <row r="29" spans="1:2" x14ac:dyDescent="0.3">
      <c r="A29" t="s">
        <v>83</v>
      </c>
    </row>
    <row r="31" spans="1:2" x14ac:dyDescent="0.3">
      <c r="A31" t="s">
        <v>84</v>
      </c>
    </row>
  </sheetData>
  <sheetProtection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19" priority="6">
      <formula>C8&lt;B8</formula>
    </cfRule>
    <cfRule type="expression" dxfId="118" priority="7">
      <formula>C8&gt;B8</formula>
    </cfRule>
    <cfRule type="expression" dxfId="117" priority="8">
      <formula>"c7&gt;B7"</formula>
    </cfRule>
  </conditionalFormatting>
  <conditionalFormatting sqref="R8:R16 R18:R26">
    <cfRule type="cellIs" dxfId="116" priority="4" operator="lessThan">
      <formula>2</formula>
    </cfRule>
    <cfRule type="cellIs" dxfId="115" priority="5" operator="greaterThan">
      <formula>2</formula>
    </cfRule>
  </conditionalFormatting>
  <conditionalFormatting sqref="D18:D26">
    <cfRule type="expression" dxfId="114" priority="1">
      <formula>D18&lt;C18</formula>
    </cfRule>
    <cfRule type="expression" dxfId="113" priority="2">
      <formula>D18&gt;C18</formula>
    </cfRule>
    <cfRule type="expression" dxfId="112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11" priority="6">
      <formula>C8&lt;B8</formula>
    </cfRule>
    <cfRule type="expression" dxfId="110" priority="7">
      <formula>C8&gt;B8</formula>
    </cfRule>
    <cfRule type="expression" dxfId="109" priority="8">
      <formula>"c7&gt;B7"</formula>
    </cfRule>
  </conditionalFormatting>
  <conditionalFormatting sqref="R8:R16 R18:R26">
    <cfRule type="cellIs" dxfId="108" priority="4" operator="lessThan">
      <formula>2</formula>
    </cfRule>
    <cfRule type="cellIs" dxfId="107" priority="5" operator="greaterThan">
      <formula>2</formula>
    </cfRule>
  </conditionalFormatting>
  <conditionalFormatting sqref="D18:D26">
    <cfRule type="expression" dxfId="106" priority="1">
      <formula>D18&lt;C18</formula>
    </cfRule>
    <cfRule type="expression" dxfId="105" priority="2">
      <formula>D18&gt;C18</formula>
    </cfRule>
    <cfRule type="expression" dxfId="104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03" priority="6">
      <formula>C8&lt;B8</formula>
    </cfRule>
    <cfRule type="expression" dxfId="102" priority="7">
      <formula>C8&gt;B8</formula>
    </cfRule>
    <cfRule type="expression" dxfId="101" priority="8">
      <formula>"c7&gt;B7"</formula>
    </cfRule>
  </conditionalFormatting>
  <conditionalFormatting sqref="R8:R16 R18:R26">
    <cfRule type="cellIs" dxfId="100" priority="4" operator="lessThan">
      <formula>2</formula>
    </cfRule>
    <cfRule type="cellIs" dxfId="99" priority="5" operator="greaterThan">
      <formula>2</formula>
    </cfRule>
  </conditionalFormatting>
  <conditionalFormatting sqref="D18:D26">
    <cfRule type="expression" dxfId="98" priority="1">
      <formula>D18&lt;C18</formula>
    </cfRule>
    <cfRule type="expression" dxfId="97" priority="2">
      <formula>D18&gt;C18</formula>
    </cfRule>
    <cfRule type="expression" dxfId="96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95" priority="6">
      <formula>C8&lt;B8</formula>
    </cfRule>
    <cfRule type="expression" dxfId="94" priority="7">
      <formula>C8&gt;B8</formula>
    </cfRule>
    <cfRule type="expression" dxfId="93" priority="8">
      <formula>"c7&gt;B7"</formula>
    </cfRule>
  </conditionalFormatting>
  <conditionalFormatting sqref="R8:R16 R18:R26">
    <cfRule type="cellIs" dxfId="92" priority="4" operator="lessThan">
      <formula>2</formula>
    </cfRule>
    <cfRule type="cellIs" dxfId="91" priority="5" operator="greaterThan">
      <formula>2</formula>
    </cfRule>
  </conditionalFormatting>
  <conditionalFormatting sqref="D18:D26">
    <cfRule type="expression" dxfId="90" priority="1">
      <formula>D18&lt;C18</formula>
    </cfRule>
    <cfRule type="expression" dxfId="89" priority="2">
      <formula>D18&gt;C18</formula>
    </cfRule>
    <cfRule type="expression" dxfId="88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87" priority="6">
      <formula>C8&lt;B8</formula>
    </cfRule>
    <cfRule type="expression" dxfId="86" priority="7">
      <formula>C8&gt;B8</formula>
    </cfRule>
    <cfRule type="expression" dxfId="85" priority="8">
      <formula>"c7&gt;B7"</formula>
    </cfRule>
  </conditionalFormatting>
  <conditionalFormatting sqref="R8:R16 R18:R26">
    <cfRule type="cellIs" dxfId="84" priority="4" operator="lessThan">
      <formula>2</formula>
    </cfRule>
    <cfRule type="cellIs" dxfId="83" priority="5" operator="greaterThan">
      <formula>2</formula>
    </cfRule>
  </conditionalFormatting>
  <conditionalFormatting sqref="D18:D26">
    <cfRule type="expression" dxfId="82" priority="1">
      <formula>D18&lt;C18</formula>
    </cfRule>
    <cfRule type="expression" dxfId="81" priority="2">
      <formula>D18&gt;C18</formula>
    </cfRule>
    <cfRule type="expression" dxfId="80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79" priority="6">
      <formula>C8&lt;B8</formula>
    </cfRule>
    <cfRule type="expression" dxfId="78" priority="7">
      <formula>C8&gt;B8</formula>
    </cfRule>
    <cfRule type="expression" dxfId="77" priority="8">
      <formula>"c7&gt;B7"</formula>
    </cfRule>
  </conditionalFormatting>
  <conditionalFormatting sqref="R8:R16 R18:R26">
    <cfRule type="cellIs" dxfId="76" priority="4" operator="lessThan">
      <formula>2</formula>
    </cfRule>
    <cfRule type="cellIs" dxfId="75" priority="5" operator="greaterThan">
      <formula>2</formula>
    </cfRule>
  </conditionalFormatting>
  <conditionalFormatting sqref="D18:D26">
    <cfRule type="expression" dxfId="74" priority="1">
      <formula>D18&lt;C18</formula>
    </cfRule>
    <cfRule type="expression" dxfId="73" priority="2">
      <formula>D18&gt;C18</formula>
    </cfRule>
    <cfRule type="expression" dxfId="72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71" priority="6">
      <formula>C8&lt;B8</formula>
    </cfRule>
    <cfRule type="expression" dxfId="70" priority="7">
      <formula>C8&gt;B8</formula>
    </cfRule>
    <cfRule type="expression" dxfId="69" priority="8">
      <formula>"c7&gt;B7"</formula>
    </cfRule>
  </conditionalFormatting>
  <conditionalFormatting sqref="R8:R16 R18:R26">
    <cfRule type="cellIs" dxfId="68" priority="4" operator="lessThan">
      <formula>2</formula>
    </cfRule>
    <cfRule type="cellIs" dxfId="67" priority="5" operator="greaterThan">
      <formula>2</formula>
    </cfRule>
  </conditionalFormatting>
  <conditionalFormatting sqref="D18:D26">
    <cfRule type="expression" dxfId="66" priority="1">
      <formula>D18&lt;C18</formula>
    </cfRule>
    <cfRule type="expression" dxfId="65" priority="2">
      <formula>D18&gt;C18</formula>
    </cfRule>
    <cfRule type="expression" dxfId="64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63" priority="6">
      <formula>C8&lt;B8</formula>
    </cfRule>
    <cfRule type="expression" dxfId="62" priority="7">
      <formula>C8&gt;B8</formula>
    </cfRule>
    <cfRule type="expression" dxfId="61" priority="8">
      <formula>"c7&gt;B7"</formula>
    </cfRule>
  </conditionalFormatting>
  <conditionalFormatting sqref="R8:R16 R18:R26">
    <cfRule type="cellIs" dxfId="60" priority="4" operator="lessThan">
      <formula>2</formula>
    </cfRule>
    <cfRule type="cellIs" dxfId="59" priority="5" operator="greaterThan">
      <formula>2</formula>
    </cfRule>
  </conditionalFormatting>
  <conditionalFormatting sqref="D18:D26">
    <cfRule type="expression" dxfId="58" priority="1">
      <formula>D18&lt;C18</formula>
    </cfRule>
    <cfRule type="expression" dxfId="57" priority="2">
      <formula>D18&gt;C18</formula>
    </cfRule>
    <cfRule type="expression" dxfId="56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55" priority="6">
      <formula>C8&lt;B8</formula>
    </cfRule>
    <cfRule type="expression" dxfId="54" priority="7">
      <formula>C8&gt;B8</formula>
    </cfRule>
    <cfRule type="expression" dxfId="53" priority="8">
      <formula>"c7&gt;B7"</formula>
    </cfRule>
  </conditionalFormatting>
  <conditionalFormatting sqref="R8:R16 R18:R26">
    <cfRule type="cellIs" dxfId="52" priority="4" operator="lessThan">
      <formula>2</formula>
    </cfRule>
    <cfRule type="cellIs" dxfId="51" priority="5" operator="greaterThan">
      <formula>2</formula>
    </cfRule>
  </conditionalFormatting>
  <conditionalFormatting sqref="D18:D26">
    <cfRule type="expression" dxfId="50" priority="1">
      <formula>D18&lt;C18</formula>
    </cfRule>
    <cfRule type="expression" dxfId="49" priority="2">
      <formula>D18&gt;C18</formula>
    </cfRule>
    <cfRule type="expression" dxfId="48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47" priority="6">
      <formula>C8&lt;B8</formula>
    </cfRule>
    <cfRule type="expression" dxfId="46" priority="7">
      <formula>C8&gt;B8</formula>
    </cfRule>
    <cfRule type="expression" dxfId="45" priority="8">
      <formula>"c7&gt;B7"</formula>
    </cfRule>
  </conditionalFormatting>
  <conditionalFormatting sqref="R8:R16 R18:R26">
    <cfRule type="cellIs" dxfId="44" priority="4" operator="lessThan">
      <formula>2</formula>
    </cfRule>
    <cfRule type="cellIs" dxfId="43" priority="5" operator="greaterThan">
      <formula>2</formula>
    </cfRule>
  </conditionalFormatting>
  <conditionalFormatting sqref="D18:D26">
    <cfRule type="expression" dxfId="42" priority="1">
      <formula>D18&lt;C18</formula>
    </cfRule>
    <cfRule type="expression" dxfId="41" priority="2">
      <formula>D18&gt;C18</formula>
    </cfRule>
    <cfRule type="expression" dxfId="40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N425"/>
  <sheetViews>
    <sheetView workbookViewId="0">
      <selection activeCell="L151" sqref="L151"/>
    </sheetView>
  </sheetViews>
  <sheetFormatPr defaultColWidth="8.88671875" defaultRowHeight="14.4" outlineLevelRow="1" x14ac:dyDescent="0.3"/>
  <cols>
    <col min="1" max="4" width="8.88671875" style="4"/>
    <col min="5" max="5" width="10.5546875" style="4" customWidth="1"/>
    <col min="6" max="6" width="10.109375" style="4" customWidth="1"/>
    <col min="7" max="7" width="10.5546875" style="4" customWidth="1"/>
    <col min="8" max="8" width="8.88671875" style="4" hidden="1" customWidth="1"/>
    <col min="9" max="9" width="8.88671875" style="4" customWidth="1"/>
    <col min="10" max="10" width="3.6640625" style="4" customWidth="1"/>
    <col min="11" max="13" width="8.88671875" style="4" customWidth="1"/>
    <col min="14" max="14" width="11.5546875" style="4" customWidth="1"/>
    <col min="15" max="16384" width="8.88671875" style="4"/>
  </cols>
  <sheetData>
    <row r="1" spans="2:14" ht="19.2" customHeight="1" x14ac:dyDescent="0.25"/>
    <row r="2" spans="2:14" ht="39.6" customHeight="1" x14ac:dyDescent="0.25">
      <c r="B2" s="165" t="s">
        <v>61</v>
      </c>
      <c r="C2" s="166"/>
      <c r="D2" s="166"/>
      <c r="E2" s="166"/>
      <c r="F2" s="166"/>
      <c r="G2" s="167"/>
    </row>
    <row r="3" spans="2:14" ht="15.6" x14ac:dyDescent="0.3">
      <c r="B3" s="112" t="s">
        <v>63</v>
      </c>
      <c r="C3" s="95"/>
      <c r="D3" s="95"/>
      <c r="E3" s="151">
        <v>1</v>
      </c>
      <c r="F3" s="96"/>
      <c r="G3" s="96"/>
    </row>
    <row r="4" spans="2:14" ht="15" x14ac:dyDescent="0.25">
      <c r="B4" s="6"/>
      <c r="C4" s="7"/>
      <c r="D4" s="7"/>
      <c r="E4" s="7"/>
      <c r="F4" s="8" t="s">
        <v>22</v>
      </c>
      <c r="G4" s="9" t="s">
        <v>23</v>
      </c>
    </row>
    <row r="5" spans="2:14" hidden="1" outlineLevel="1" x14ac:dyDescent="0.3">
      <c r="B5" s="50"/>
      <c r="C5" s="13"/>
      <c r="D5" s="13"/>
      <c r="E5" s="13"/>
      <c r="F5" s="51">
        <f>'Rnd 1'!$X$9</f>
        <v>0</v>
      </c>
      <c r="G5" s="157"/>
    </row>
    <row r="6" spans="2:14" hidden="1" outlineLevel="1" x14ac:dyDescent="0.3">
      <c r="B6" s="50"/>
      <c r="C6" s="13"/>
      <c r="D6" s="13"/>
      <c r="E6" s="13"/>
      <c r="F6" s="51">
        <f>'Rnd 10'!$X$9</f>
        <v>0</v>
      </c>
      <c r="G6" s="157"/>
    </row>
    <row r="7" spans="2:14" hidden="1" outlineLevel="1" x14ac:dyDescent="0.3">
      <c r="B7" s="50"/>
      <c r="C7" s="13"/>
      <c r="D7" s="13"/>
      <c r="E7" s="13"/>
      <c r="F7" s="51">
        <f>'Rnd 11'!$X$9</f>
        <v>0</v>
      </c>
      <c r="G7" s="157"/>
    </row>
    <row r="8" spans="2:14" hidden="1" outlineLevel="1" x14ac:dyDescent="0.3">
      <c r="B8" s="50"/>
      <c r="C8" s="13"/>
      <c r="D8" s="13"/>
      <c r="E8" s="13"/>
      <c r="F8" s="51">
        <f>'Rnd 12'!$X$9</f>
        <v>0</v>
      </c>
      <c r="G8" s="157"/>
    </row>
    <row r="9" spans="2:14" hidden="1" outlineLevel="1" x14ac:dyDescent="0.3">
      <c r="B9" s="50"/>
      <c r="C9" s="13"/>
      <c r="D9" s="13"/>
      <c r="E9" s="13"/>
      <c r="F9" s="51">
        <f>'Rnd 13'!$X$9</f>
        <v>0</v>
      </c>
      <c r="G9" s="157"/>
    </row>
    <row r="10" spans="2:14" hidden="1" outlineLevel="1" x14ac:dyDescent="0.3">
      <c r="B10" s="50"/>
      <c r="C10" s="13"/>
      <c r="D10" s="13"/>
      <c r="E10" s="13"/>
      <c r="F10" s="51">
        <f>'Rnd 14'!$X$9</f>
        <v>0</v>
      </c>
      <c r="G10" s="157"/>
    </row>
    <row r="11" spans="2:14" ht="15" hidden="1" outlineLevel="1" x14ac:dyDescent="0.25">
      <c r="B11" s="50"/>
      <c r="C11" s="13"/>
      <c r="D11" s="13"/>
      <c r="E11" s="13"/>
      <c r="F11" s="51">
        <f>'Rnd 15'!$X$9</f>
        <v>0</v>
      </c>
      <c r="G11" s="157"/>
    </row>
    <row r="12" spans="2:14" ht="15" hidden="1" outlineLevel="1" x14ac:dyDescent="0.25">
      <c r="B12" s="50"/>
      <c r="C12" s="13"/>
      <c r="D12" s="13"/>
      <c r="E12" s="13"/>
      <c r="F12" s="51">
        <f>'Rnd 16'!$X$9</f>
        <v>0</v>
      </c>
      <c r="G12" s="157"/>
    </row>
    <row r="13" spans="2:14" hidden="1" outlineLevel="1" x14ac:dyDescent="0.3">
      <c r="B13" s="50"/>
      <c r="C13" s="13"/>
      <c r="D13" s="13"/>
      <c r="E13" s="13"/>
      <c r="F13" s="51">
        <f>'Rnd 17'!$X$9</f>
        <v>0</v>
      </c>
      <c r="G13" s="157"/>
    </row>
    <row r="14" spans="2:14" ht="15" hidden="1" outlineLevel="1" x14ac:dyDescent="0.25">
      <c r="B14" s="50"/>
      <c r="C14" s="13"/>
      <c r="D14" s="13"/>
      <c r="E14" s="13"/>
      <c r="F14" s="51">
        <f>'Rnd 18'!$X$9</f>
        <v>0</v>
      </c>
      <c r="G14" s="157"/>
    </row>
    <row r="15" spans="2:14" ht="15" hidden="1" outlineLevel="1" x14ac:dyDescent="0.25">
      <c r="B15" s="50"/>
      <c r="C15" s="13"/>
      <c r="D15" s="13"/>
      <c r="E15" s="13"/>
      <c r="F15" s="51">
        <f>'Rnd 19'!$X$9</f>
        <v>0</v>
      </c>
      <c r="G15" s="157"/>
    </row>
    <row r="16" spans="2:14" ht="15" hidden="1" outlineLevel="1" x14ac:dyDescent="0.25">
      <c r="B16" s="50"/>
      <c r="C16" s="13"/>
      <c r="D16" s="13"/>
      <c r="E16" s="13"/>
      <c r="F16" s="51">
        <f>'Rnd 2'!$X$9</f>
        <v>0</v>
      </c>
      <c r="G16" s="157"/>
    </row>
    <row r="17" spans="2:7" ht="15" hidden="1" outlineLevel="1" x14ac:dyDescent="0.25">
      <c r="B17" s="50"/>
      <c r="C17" s="13"/>
      <c r="D17" s="13"/>
      <c r="E17" s="13"/>
      <c r="F17" s="51">
        <f>'Rnd 20'!$X$9</f>
        <v>0</v>
      </c>
      <c r="G17" s="157"/>
    </row>
    <row r="18" spans="2:7" hidden="1" outlineLevel="1" x14ac:dyDescent="0.3">
      <c r="B18" s="50"/>
      <c r="C18" s="13"/>
      <c r="D18" s="13"/>
      <c r="E18" s="13"/>
      <c r="F18" s="51">
        <f>'Rnd 3'!$X$9</f>
        <v>0</v>
      </c>
      <c r="G18" s="157"/>
    </row>
    <row r="19" spans="2:7" hidden="1" outlineLevel="1" x14ac:dyDescent="0.3">
      <c r="B19" s="50"/>
      <c r="C19" s="13"/>
      <c r="D19" s="13"/>
      <c r="E19" s="13"/>
      <c r="F19" s="51">
        <f>'Rnd 4'!$X$9</f>
        <v>0</v>
      </c>
      <c r="G19" s="157"/>
    </row>
    <row r="20" spans="2:7" hidden="1" outlineLevel="1" x14ac:dyDescent="0.3">
      <c r="B20" s="50"/>
      <c r="C20" s="13"/>
      <c r="D20" s="13"/>
      <c r="E20" s="13"/>
      <c r="F20" s="51">
        <f>'Rnd 5'!$X$9</f>
        <v>0</v>
      </c>
      <c r="G20" s="157"/>
    </row>
    <row r="21" spans="2:7" hidden="1" outlineLevel="1" x14ac:dyDescent="0.3">
      <c r="B21" s="50"/>
      <c r="C21" s="13"/>
      <c r="D21" s="13"/>
      <c r="E21" s="13"/>
      <c r="F21" s="51">
        <f>'Rnd 6'!$X$9</f>
        <v>0</v>
      </c>
      <c r="G21" s="157"/>
    </row>
    <row r="22" spans="2:7" hidden="1" outlineLevel="1" x14ac:dyDescent="0.3">
      <c r="B22" s="50"/>
      <c r="C22" s="13"/>
      <c r="D22" s="13"/>
      <c r="E22" s="13"/>
      <c r="F22" s="51">
        <f>'Rnd 7'!$X$9</f>
        <v>0</v>
      </c>
      <c r="G22" s="157"/>
    </row>
    <row r="23" spans="2:7" hidden="1" outlineLevel="1" x14ac:dyDescent="0.3">
      <c r="B23" s="50"/>
      <c r="C23" s="13"/>
      <c r="D23" s="13"/>
      <c r="E23" s="13"/>
      <c r="F23" s="51">
        <f>'Rnd 8'!$X$9</f>
        <v>0</v>
      </c>
      <c r="G23" s="157"/>
    </row>
    <row r="24" spans="2:7" ht="15" hidden="1" outlineLevel="1" x14ac:dyDescent="0.25">
      <c r="B24" s="50"/>
      <c r="C24" s="13"/>
      <c r="D24" s="13"/>
      <c r="E24" s="13"/>
      <c r="F24" s="51">
        <f>'Rnd 9'!$X$9</f>
        <v>0</v>
      </c>
      <c r="G24" s="157"/>
    </row>
    <row r="25" spans="2:7" ht="15.75" collapsed="1" x14ac:dyDescent="0.25">
      <c r="B25" s="106" t="s">
        <v>33</v>
      </c>
      <c r="C25" s="65"/>
      <c r="D25" s="65"/>
      <c r="E25" s="65"/>
      <c r="F25" s="66">
        <f>SUM(F5:F24)</f>
        <v>0</v>
      </c>
      <c r="G25" s="67">
        <f>F25/($E$3*18)</f>
        <v>0</v>
      </c>
    </row>
    <row r="26" spans="2:7" ht="15.6" hidden="1" outlineLevel="1" x14ac:dyDescent="0.3">
      <c r="B26" s="106"/>
      <c r="C26" s="65"/>
      <c r="D26" s="65"/>
      <c r="E26" s="65"/>
      <c r="F26" s="66">
        <f>'Rnd 1'!$X$10</f>
        <v>0</v>
      </c>
      <c r="G26" s="67"/>
    </row>
    <row r="27" spans="2:7" ht="15.75" hidden="1" outlineLevel="1" x14ac:dyDescent="0.25">
      <c r="B27" s="106"/>
      <c r="C27" s="65"/>
      <c r="D27" s="65"/>
      <c r="E27" s="65"/>
      <c r="F27" s="66">
        <f>'Rnd 10'!$X$10</f>
        <v>0</v>
      </c>
      <c r="G27" s="67"/>
    </row>
    <row r="28" spans="2:7" ht="15.75" hidden="1" outlineLevel="1" x14ac:dyDescent="0.25">
      <c r="B28" s="106"/>
      <c r="C28" s="65"/>
      <c r="D28" s="65"/>
      <c r="E28" s="65"/>
      <c r="F28" s="66">
        <f>'Rnd 11'!$X$10</f>
        <v>0</v>
      </c>
      <c r="G28" s="67"/>
    </row>
    <row r="29" spans="2:7" ht="15.75" hidden="1" outlineLevel="1" x14ac:dyDescent="0.25">
      <c r="B29" s="106"/>
      <c r="C29" s="65"/>
      <c r="D29" s="65"/>
      <c r="E29" s="65"/>
      <c r="F29" s="66">
        <f>'Rnd 12'!$X$10</f>
        <v>0</v>
      </c>
      <c r="G29" s="67"/>
    </row>
    <row r="30" spans="2:7" ht="15.6" hidden="1" outlineLevel="1" x14ac:dyDescent="0.3">
      <c r="B30" s="106"/>
      <c r="C30" s="65"/>
      <c r="D30" s="65"/>
      <c r="E30" s="65"/>
      <c r="F30" s="66">
        <f>'Rnd 13'!$X$10</f>
        <v>0</v>
      </c>
      <c r="G30" s="67"/>
    </row>
    <row r="31" spans="2:7" ht="15.6" hidden="1" outlineLevel="1" x14ac:dyDescent="0.3">
      <c r="B31" s="106"/>
      <c r="C31" s="65"/>
      <c r="D31" s="65"/>
      <c r="E31" s="65"/>
      <c r="F31" s="66">
        <f>'Rnd 14'!$X$10</f>
        <v>0</v>
      </c>
      <c r="G31" s="67"/>
    </row>
    <row r="32" spans="2:7" ht="15.6" hidden="1" outlineLevel="1" x14ac:dyDescent="0.3">
      <c r="B32" s="106"/>
      <c r="C32" s="65"/>
      <c r="D32" s="65"/>
      <c r="E32" s="65"/>
      <c r="F32" s="66">
        <f>'Rnd 15'!$X$10</f>
        <v>0</v>
      </c>
      <c r="G32" s="67"/>
    </row>
    <row r="33" spans="2:7" ht="15.6" hidden="1" outlineLevel="1" x14ac:dyDescent="0.3">
      <c r="B33" s="106"/>
      <c r="C33" s="65"/>
      <c r="D33" s="65"/>
      <c r="E33" s="65"/>
      <c r="F33" s="66">
        <f>'Rnd 16'!$X$10</f>
        <v>0</v>
      </c>
      <c r="G33" s="67"/>
    </row>
    <row r="34" spans="2:7" ht="15.6" hidden="1" outlineLevel="1" x14ac:dyDescent="0.3">
      <c r="B34" s="106"/>
      <c r="C34" s="65"/>
      <c r="D34" s="65"/>
      <c r="E34" s="65"/>
      <c r="F34" s="66">
        <f>'Rnd 17'!$X$10</f>
        <v>0</v>
      </c>
      <c r="G34" s="67"/>
    </row>
    <row r="35" spans="2:7" ht="15.6" hidden="1" outlineLevel="1" x14ac:dyDescent="0.3">
      <c r="B35" s="106"/>
      <c r="C35" s="65"/>
      <c r="D35" s="65"/>
      <c r="E35" s="65"/>
      <c r="F35" s="66">
        <f>'Rnd 18'!$X$10</f>
        <v>0</v>
      </c>
      <c r="G35" s="67"/>
    </row>
    <row r="36" spans="2:7" ht="15.6" hidden="1" outlineLevel="1" x14ac:dyDescent="0.3">
      <c r="B36" s="106"/>
      <c r="C36" s="65"/>
      <c r="D36" s="65"/>
      <c r="E36" s="65"/>
      <c r="F36" s="66">
        <f>'Rnd 19'!$X$10</f>
        <v>0</v>
      </c>
      <c r="G36" s="67"/>
    </row>
    <row r="37" spans="2:7" ht="15.6" hidden="1" outlineLevel="1" x14ac:dyDescent="0.3">
      <c r="B37" s="106"/>
      <c r="C37" s="65"/>
      <c r="D37" s="65"/>
      <c r="E37" s="65"/>
      <c r="F37" s="66">
        <f>'Rnd 2'!$X$10</f>
        <v>0</v>
      </c>
      <c r="G37" s="67"/>
    </row>
    <row r="38" spans="2:7" ht="15.6" hidden="1" outlineLevel="1" x14ac:dyDescent="0.3">
      <c r="B38" s="106"/>
      <c r="C38" s="65"/>
      <c r="D38" s="65"/>
      <c r="E38" s="65"/>
      <c r="F38" s="66">
        <f>'Rnd 20'!$X$10</f>
        <v>0</v>
      </c>
      <c r="G38" s="67"/>
    </row>
    <row r="39" spans="2:7" ht="15.6" hidden="1" outlineLevel="1" x14ac:dyDescent="0.3">
      <c r="B39" s="106"/>
      <c r="C39" s="65"/>
      <c r="D39" s="65"/>
      <c r="E39" s="65"/>
      <c r="F39" s="66">
        <f>'Rnd 3'!$X$10</f>
        <v>0</v>
      </c>
      <c r="G39" s="67"/>
    </row>
    <row r="40" spans="2:7" ht="15.6" hidden="1" outlineLevel="1" x14ac:dyDescent="0.3">
      <c r="B40" s="106"/>
      <c r="C40" s="65"/>
      <c r="D40" s="65"/>
      <c r="E40" s="65"/>
      <c r="F40" s="66">
        <f>'Rnd 4'!$X$10</f>
        <v>0</v>
      </c>
      <c r="G40" s="67"/>
    </row>
    <row r="41" spans="2:7" ht="15.6" hidden="1" outlineLevel="1" x14ac:dyDescent="0.3">
      <c r="B41" s="106"/>
      <c r="C41" s="65"/>
      <c r="D41" s="65"/>
      <c r="E41" s="65"/>
      <c r="F41" s="66">
        <f>'Rnd 5'!$X$10</f>
        <v>0</v>
      </c>
      <c r="G41" s="67"/>
    </row>
    <row r="42" spans="2:7" ht="15.6" hidden="1" outlineLevel="1" x14ac:dyDescent="0.3">
      <c r="B42" s="106"/>
      <c r="C42" s="65"/>
      <c r="D42" s="65"/>
      <c r="E42" s="65"/>
      <c r="F42" s="66">
        <f>'Rnd 6'!$X$10</f>
        <v>0</v>
      </c>
      <c r="G42" s="67"/>
    </row>
    <row r="43" spans="2:7" ht="15.6" hidden="1" outlineLevel="1" x14ac:dyDescent="0.3">
      <c r="B43" s="106"/>
      <c r="C43" s="65"/>
      <c r="D43" s="65"/>
      <c r="E43" s="65"/>
      <c r="F43" s="66">
        <f>'Rnd 7'!$X$10</f>
        <v>0</v>
      </c>
      <c r="G43" s="67"/>
    </row>
    <row r="44" spans="2:7" ht="15.6" hidden="1" outlineLevel="1" x14ac:dyDescent="0.3">
      <c r="B44" s="106"/>
      <c r="C44" s="65"/>
      <c r="D44" s="65"/>
      <c r="E44" s="65"/>
      <c r="F44" s="66">
        <f>'Rnd 8'!$X$10</f>
        <v>0</v>
      </c>
      <c r="G44" s="67"/>
    </row>
    <row r="45" spans="2:7" ht="15.6" hidden="1" outlineLevel="1" x14ac:dyDescent="0.3">
      <c r="B45" s="106"/>
      <c r="C45" s="65"/>
      <c r="D45" s="65"/>
      <c r="E45" s="65"/>
      <c r="F45" s="66">
        <f>'Rnd 9'!$X$10</f>
        <v>0</v>
      </c>
      <c r="G45" s="67"/>
    </row>
    <row r="46" spans="2:7" ht="15.75" collapsed="1" x14ac:dyDescent="0.25">
      <c r="B46" s="107" t="s">
        <v>34</v>
      </c>
      <c r="C46" s="68"/>
      <c r="D46" s="68"/>
      <c r="E46" s="68"/>
      <c r="F46" s="69">
        <f>SUM(F26:F45)</f>
        <v>0</v>
      </c>
      <c r="G46" s="70">
        <f>F46/($E$3*18)</f>
        <v>0</v>
      </c>
    </row>
    <row r="47" spans="2:7" ht="15.6" hidden="1" outlineLevel="1" x14ac:dyDescent="0.3">
      <c r="B47" s="107"/>
      <c r="C47" s="68"/>
      <c r="D47" s="68"/>
      <c r="E47" s="68"/>
      <c r="F47" s="69">
        <f>'Rnd 1'!$X$11</f>
        <v>0</v>
      </c>
      <c r="G47" s="70"/>
    </row>
    <row r="48" spans="2:7" ht="15.75" hidden="1" outlineLevel="1" x14ac:dyDescent="0.25">
      <c r="B48" s="107"/>
      <c r="C48" s="68"/>
      <c r="D48" s="68"/>
      <c r="E48" s="68"/>
      <c r="F48" s="69">
        <f>'Rnd 10'!$X$11</f>
        <v>0</v>
      </c>
      <c r="G48" s="70"/>
    </row>
    <row r="49" spans="2:7" ht="15.75" hidden="1" outlineLevel="1" x14ac:dyDescent="0.25">
      <c r="B49" s="107"/>
      <c r="C49" s="68"/>
      <c r="D49" s="68"/>
      <c r="E49" s="68"/>
      <c r="F49" s="69">
        <f>'Rnd 11'!$X$11</f>
        <v>0</v>
      </c>
      <c r="G49" s="70"/>
    </row>
    <row r="50" spans="2:7" ht="15.6" hidden="1" outlineLevel="1" x14ac:dyDescent="0.3">
      <c r="B50" s="107"/>
      <c r="C50" s="68"/>
      <c r="D50" s="68"/>
      <c r="E50" s="68"/>
      <c r="F50" s="69">
        <f>'Rnd 12'!$X$11</f>
        <v>0</v>
      </c>
      <c r="G50" s="70"/>
    </row>
    <row r="51" spans="2:7" ht="15.6" hidden="1" outlineLevel="1" x14ac:dyDescent="0.3">
      <c r="B51" s="107"/>
      <c r="C51" s="68"/>
      <c r="D51" s="68"/>
      <c r="E51" s="68"/>
      <c r="F51" s="69">
        <f>'Rnd 13'!$X$11</f>
        <v>0</v>
      </c>
      <c r="G51" s="70"/>
    </row>
    <row r="52" spans="2:7" ht="15.6" hidden="1" outlineLevel="1" x14ac:dyDescent="0.3">
      <c r="B52" s="107"/>
      <c r="C52" s="68"/>
      <c r="D52" s="68"/>
      <c r="E52" s="68"/>
      <c r="F52" s="69">
        <f>'Rnd 14'!$X$11</f>
        <v>0</v>
      </c>
      <c r="G52" s="70"/>
    </row>
    <row r="53" spans="2:7" ht="15.6" hidden="1" outlineLevel="1" x14ac:dyDescent="0.3">
      <c r="B53" s="107"/>
      <c r="C53" s="68"/>
      <c r="D53" s="68"/>
      <c r="E53" s="68"/>
      <c r="F53" s="69">
        <f>'Rnd 15'!$X$11</f>
        <v>0</v>
      </c>
      <c r="G53" s="70"/>
    </row>
    <row r="54" spans="2:7" ht="15.6" hidden="1" outlineLevel="1" x14ac:dyDescent="0.3">
      <c r="B54" s="107"/>
      <c r="C54" s="68"/>
      <c r="D54" s="68"/>
      <c r="E54" s="68"/>
      <c r="F54" s="69">
        <f>'Rnd 16'!$X$11</f>
        <v>0</v>
      </c>
      <c r="G54" s="70"/>
    </row>
    <row r="55" spans="2:7" ht="15.6" hidden="1" outlineLevel="1" x14ac:dyDescent="0.3">
      <c r="B55" s="107"/>
      <c r="C55" s="68"/>
      <c r="D55" s="68"/>
      <c r="E55" s="68"/>
      <c r="F55" s="69">
        <f>'Rnd 17'!$X$11</f>
        <v>0</v>
      </c>
      <c r="G55" s="70"/>
    </row>
    <row r="56" spans="2:7" ht="15.6" hidden="1" outlineLevel="1" x14ac:dyDescent="0.3">
      <c r="B56" s="107"/>
      <c r="C56" s="68"/>
      <c r="D56" s="68"/>
      <c r="E56" s="68"/>
      <c r="F56" s="69">
        <f>'Rnd 18'!$X$11</f>
        <v>0</v>
      </c>
      <c r="G56" s="70"/>
    </row>
    <row r="57" spans="2:7" ht="15.6" hidden="1" outlineLevel="1" x14ac:dyDescent="0.3">
      <c r="B57" s="107"/>
      <c r="C57" s="68"/>
      <c r="D57" s="68"/>
      <c r="E57" s="68"/>
      <c r="F57" s="69">
        <f>'Rnd 19'!$X$11</f>
        <v>0</v>
      </c>
      <c r="G57" s="70"/>
    </row>
    <row r="58" spans="2:7" ht="15.6" hidden="1" outlineLevel="1" x14ac:dyDescent="0.3">
      <c r="B58" s="107"/>
      <c r="C58" s="68"/>
      <c r="D58" s="68"/>
      <c r="E58" s="68"/>
      <c r="F58" s="69">
        <f>'Rnd 2'!$X$11</f>
        <v>0</v>
      </c>
      <c r="G58" s="70"/>
    </row>
    <row r="59" spans="2:7" ht="15.6" hidden="1" outlineLevel="1" x14ac:dyDescent="0.3">
      <c r="B59" s="107"/>
      <c r="C59" s="68"/>
      <c r="D59" s="68"/>
      <c r="E59" s="68"/>
      <c r="F59" s="69">
        <f>'Rnd 20'!$X$11</f>
        <v>0</v>
      </c>
      <c r="G59" s="70"/>
    </row>
    <row r="60" spans="2:7" ht="15.6" hidden="1" outlineLevel="1" x14ac:dyDescent="0.3">
      <c r="B60" s="107"/>
      <c r="C60" s="68"/>
      <c r="D60" s="68"/>
      <c r="E60" s="68"/>
      <c r="F60" s="69">
        <f>'Rnd 3'!$X$11</f>
        <v>0</v>
      </c>
      <c r="G60" s="70"/>
    </row>
    <row r="61" spans="2:7" ht="15.6" hidden="1" outlineLevel="1" x14ac:dyDescent="0.3">
      <c r="B61" s="107"/>
      <c r="C61" s="68"/>
      <c r="D61" s="68"/>
      <c r="E61" s="68"/>
      <c r="F61" s="69">
        <f>'Rnd 4'!$X$11</f>
        <v>0</v>
      </c>
      <c r="G61" s="70"/>
    </row>
    <row r="62" spans="2:7" ht="15.6" hidden="1" outlineLevel="1" x14ac:dyDescent="0.3">
      <c r="B62" s="107"/>
      <c r="C62" s="68"/>
      <c r="D62" s="68"/>
      <c r="E62" s="68"/>
      <c r="F62" s="69">
        <f>'Rnd 5'!$X$11</f>
        <v>0</v>
      </c>
      <c r="G62" s="70"/>
    </row>
    <row r="63" spans="2:7" ht="15.6" hidden="1" outlineLevel="1" x14ac:dyDescent="0.3">
      <c r="B63" s="107"/>
      <c r="C63" s="68"/>
      <c r="D63" s="68"/>
      <c r="E63" s="68"/>
      <c r="F63" s="69">
        <f>'Rnd 6'!$X$11</f>
        <v>0</v>
      </c>
      <c r="G63" s="70"/>
    </row>
    <row r="64" spans="2:7" ht="15.6" hidden="1" outlineLevel="1" x14ac:dyDescent="0.3">
      <c r="B64" s="107"/>
      <c r="C64" s="68"/>
      <c r="D64" s="68"/>
      <c r="E64" s="68"/>
      <c r="F64" s="69">
        <f>'Rnd 7'!$X$11</f>
        <v>0</v>
      </c>
      <c r="G64" s="70"/>
    </row>
    <row r="65" spans="2:7" ht="15.6" hidden="1" outlineLevel="1" x14ac:dyDescent="0.3">
      <c r="B65" s="107"/>
      <c r="C65" s="68"/>
      <c r="D65" s="68"/>
      <c r="E65" s="68"/>
      <c r="F65" s="69">
        <f>'Rnd 8'!$X$11</f>
        <v>0</v>
      </c>
      <c r="G65" s="70"/>
    </row>
    <row r="66" spans="2:7" ht="15.6" hidden="1" outlineLevel="1" x14ac:dyDescent="0.3">
      <c r="B66" s="107"/>
      <c r="C66" s="68"/>
      <c r="D66" s="68"/>
      <c r="E66" s="68"/>
      <c r="F66" s="69">
        <f>'Rnd 9'!$X$11</f>
        <v>0</v>
      </c>
      <c r="G66" s="70"/>
    </row>
    <row r="67" spans="2:7" ht="15.75" collapsed="1" x14ac:dyDescent="0.25">
      <c r="B67" s="108" t="s">
        <v>35</v>
      </c>
      <c r="C67" s="71"/>
      <c r="D67" s="71"/>
      <c r="E67" s="71"/>
      <c r="F67" s="72">
        <f>SUM(F47:F66)</f>
        <v>0</v>
      </c>
      <c r="G67" s="73">
        <f t="shared" ref="G67:G109" si="0">F67/($E$3*18)</f>
        <v>0</v>
      </c>
    </row>
    <row r="68" spans="2:7" ht="15.6" hidden="1" outlineLevel="1" x14ac:dyDescent="0.3">
      <c r="B68" s="108"/>
      <c r="C68" s="71"/>
      <c r="D68" s="71"/>
      <c r="E68" s="71"/>
      <c r="F68" s="72">
        <f>'Rnd 1'!$X$12</f>
        <v>0</v>
      </c>
      <c r="G68" s="73">
        <f t="shared" si="0"/>
        <v>0</v>
      </c>
    </row>
    <row r="69" spans="2:7" ht="15.75" hidden="1" outlineLevel="1" x14ac:dyDescent="0.25">
      <c r="B69" s="108"/>
      <c r="C69" s="71"/>
      <c r="D69" s="71"/>
      <c r="E69" s="71"/>
      <c r="F69" s="72">
        <f>'Rnd 10'!$X$12</f>
        <v>0</v>
      </c>
      <c r="G69" s="73">
        <f t="shared" si="0"/>
        <v>0</v>
      </c>
    </row>
    <row r="70" spans="2:7" ht="15.6" hidden="1" outlineLevel="1" x14ac:dyDescent="0.3">
      <c r="B70" s="108"/>
      <c r="C70" s="71"/>
      <c r="D70" s="71"/>
      <c r="E70" s="71"/>
      <c r="F70" s="72">
        <f>'Rnd 11'!$X$12</f>
        <v>0</v>
      </c>
      <c r="G70" s="73">
        <f t="shared" si="0"/>
        <v>0</v>
      </c>
    </row>
    <row r="71" spans="2:7" ht="15.6" hidden="1" outlineLevel="1" x14ac:dyDescent="0.3">
      <c r="B71" s="108"/>
      <c r="C71" s="71"/>
      <c r="D71" s="71"/>
      <c r="E71" s="71"/>
      <c r="F71" s="72">
        <f>'Rnd 12'!$X$12</f>
        <v>0</v>
      </c>
      <c r="G71" s="73">
        <f t="shared" si="0"/>
        <v>0</v>
      </c>
    </row>
    <row r="72" spans="2:7" ht="15.6" hidden="1" outlineLevel="1" x14ac:dyDescent="0.3">
      <c r="B72" s="108"/>
      <c r="C72" s="71"/>
      <c r="D72" s="71"/>
      <c r="E72" s="71"/>
      <c r="F72" s="72">
        <f>'Rnd 13'!$X$12</f>
        <v>0</v>
      </c>
      <c r="G72" s="73">
        <f t="shared" si="0"/>
        <v>0</v>
      </c>
    </row>
    <row r="73" spans="2:7" ht="15.6" hidden="1" outlineLevel="1" x14ac:dyDescent="0.3">
      <c r="B73" s="108"/>
      <c r="C73" s="71"/>
      <c r="D73" s="71"/>
      <c r="E73" s="71"/>
      <c r="F73" s="72">
        <f>'Rnd 14'!$X$12</f>
        <v>0</v>
      </c>
      <c r="G73" s="73">
        <f t="shared" si="0"/>
        <v>0</v>
      </c>
    </row>
    <row r="74" spans="2:7" ht="15.6" hidden="1" outlineLevel="1" x14ac:dyDescent="0.3">
      <c r="B74" s="108"/>
      <c r="C74" s="71"/>
      <c r="D74" s="71"/>
      <c r="E74" s="71"/>
      <c r="F74" s="72">
        <f>'Rnd 15'!$X$12</f>
        <v>0</v>
      </c>
      <c r="G74" s="73">
        <f t="shared" si="0"/>
        <v>0</v>
      </c>
    </row>
    <row r="75" spans="2:7" ht="15.6" hidden="1" outlineLevel="1" x14ac:dyDescent="0.3">
      <c r="B75" s="108"/>
      <c r="C75" s="71"/>
      <c r="D75" s="71"/>
      <c r="E75" s="71"/>
      <c r="F75" s="72">
        <f>'Rnd 16'!$X$12</f>
        <v>0</v>
      </c>
      <c r="G75" s="73">
        <f t="shared" si="0"/>
        <v>0</v>
      </c>
    </row>
    <row r="76" spans="2:7" ht="15.6" hidden="1" outlineLevel="1" x14ac:dyDescent="0.3">
      <c r="B76" s="108"/>
      <c r="C76" s="71"/>
      <c r="D76" s="71"/>
      <c r="E76" s="71"/>
      <c r="F76" s="72">
        <f>'Rnd 17'!$X$12</f>
        <v>0</v>
      </c>
      <c r="G76" s="73">
        <f t="shared" si="0"/>
        <v>0</v>
      </c>
    </row>
    <row r="77" spans="2:7" ht="15.6" hidden="1" outlineLevel="1" x14ac:dyDescent="0.3">
      <c r="B77" s="108"/>
      <c r="C77" s="71"/>
      <c r="D77" s="71"/>
      <c r="E77" s="71"/>
      <c r="F77" s="72">
        <f>'Rnd 18'!$X$12</f>
        <v>0</v>
      </c>
      <c r="G77" s="73">
        <f t="shared" si="0"/>
        <v>0</v>
      </c>
    </row>
    <row r="78" spans="2:7" ht="15.6" hidden="1" outlineLevel="1" x14ac:dyDescent="0.3">
      <c r="B78" s="108"/>
      <c r="C78" s="71"/>
      <c r="D78" s="71"/>
      <c r="E78" s="71"/>
      <c r="F78" s="72">
        <f>'Rnd 19'!$X$12</f>
        <v>0</v>
      </c>
      <c r="G78" s="73">
        <f t="shared" si="0"/>
        <v>0</v>
      </c>
    </row>
    <row r="79" spans="2:7" ht="15.6" hidden="1" outlineLevel="1" x14ac:dyDescent="0.3">
      <c r="B79" s="108"/>
      <c r="C79" s="71"/>
      <c r="D79" s="71"/>
      <c r="E79" s="71"/>
      <c r="F79" s="72">
        <f>'Rnd 2'!$X$12</f>
        <v>0</v>
      </c>
      <c r="G79" s="73">
        <f t="shared" si="0"/>
        <v>0</v>
      </c>
    </row>
    <row r="80" spans="2:7" ht="15.6" hidden="1" outlineLevel="1" x14ac:dyDescent="0.3">
      <c r="B80" s="108"/>
      <c r="C80" s="71"/>
      <c r="D80" s="71"/>
      <c r="E80" s="71"/>
      <c r="F80" s="72">
        <f>'Rnd 20'!$X$12</f>
        <v>0</v>
      </c>
      <c r="G80" s="73">
        <f t="shared" si="0"/>
        <v>0</v>
      </c>
    </row>
    <row r="81" spans="2:7" ht="15.6" hidden="1" outlineLevel="1" x14ac:dyDescent="0.3">
      <c r="B81" s="108"/>
      <c r="C81" s="71"/>
      <c r="D81" s="71"/>
      <c r="E81" s="71"/>
      <c r="F81" s="72">
        <f>'Rnd 3'!$X$12</f>
        <v>0</v>
      </c>
      <c r="G81" s="73">
        <f t="shared" si="0"/>
        <v>0</v>
      </c>
    </row>
    <row r="82" spans="2:7" ht="15.6" hidden="1" outlineLevel="1" x14ac:dyDescent="0.3">
      <c r="B82" s="108"/>
      <c r="C82" s="71"/>
      <c r="D82" s="71"/>
      <c r="E82" s="71"/>
      <c r="F82" s="72">
        <f>'Rnd 4'!$X$12</f>
        <v>0</v>
      </c>
      <c r="G82" s="73">
        <f t="shared" si="0"/>
        <v>0</v>
      </c>
    </row>
    <row r="83" spans="2:7" ht="15.6" hidden="1" outlineLevel="1" x14ac:dyDescent="0.3">
      <c r="B83" s="108"/>
      <c r="C83" s="71"/>
      <c r="D83" s="71"/>
      <c r="E83" s="71"/>
      <c r="F83" s="72">
        <f>'Rnd 5'!$X$12</f>
        <v>0</v>
      </c>
      <c r="G83" s="73">
        <f t="shared" si="0"/>
        <v>0</v>
      </c>
    </row>
    <row r="84" spans="2:7" ht="15.6" hidden="1" outlineLevel="1" x14ac:dyDescent="0.3">
      <c r="B84" s="108"/>
      <c r="C84" s="71"/>
      <c r="D84" s="71"/>
      <c r="E84" s="71"/>
      <c r="F84" s="72">
        <f>'Rnd 6'!$X$12</f>
        <v>0</v>
      </c>
      <c r="G84" s="73">
        <f t="shared" si="0"/>
        <v>0</v>
      </c>
    </row>
    <row r="85" spans="2:7" ht="15.6" hidden="1" outlineLevel="1" x14ac:dyDescent="0.3">
      <c r="B85" s="108"/>
      <c r="C85" s="71"/>
      <c r="D85" s="71"/>
      <c r="E85" s="71"/>
      <c r="F85" s="72">
        <f>'Rnd 7'!$X$12</f>
        <v>0</v>
      </c>
      <c r="G85" s="73">
        <f t="shared" si="0"/>
        <v>0</v>
      </c>
    </row>
    <row r="86" spans="2:7" ht="15.6" hidden="1" outlineLevel="1" x14ac:dyDescent="0.3">
      <c r="B86" s="108"/>
      <c r="C86" s="71"/>
      <c r="D86" s="71"/>
      <c r="E86" s="71"/>
      <c r="F86" s="72">
        <f>'Rnd 8'!$X$12</f>
        <v>0</v>
      </c>
      <c r="G86" s="73">
        <f t="shared" si="0"/>
        <v>0</v>
      </c>
    </row>
    <row r="87" spans="2:7" ht="15.6" hidden="1" outlineLevel="1" x14ac:dyDescent="0.3">
      <c r="B87" s="108"/>
      <c r="C87" s="71"/>
      <c r="D87" s="71"/>
      <c r="E87" s="71"/>
      <c r="F87" s="72">
        <f>'Rnd 9'!$X$12</f>
        <v>0</v>
      </c>
      <c r="G87" s="73">
        <f t="shared" si="0"/>
        <v>0</v>
      </c>
    </row>
    <row r="88" spans="2:7" ht="15.75" collapsed="1" x14ac:dyDescent="0.25">
      <c r="B88" s="109" t="s">
        <v>36</v>
      </c>
      <c r="C88" s="75"/>
      <c r="D88" s="75"/>
      <c r="E88" s="75"/>
      <c r="F88" s="76">
        <f>SUM(F68:F87)</f>
        <v>0</v>
      </c>
      <c r="G88" s="77">
        <f t="shared" si="0"/>
        <v>0</v>
      </c>
    </row>
    <row r="89" spans="2:7" ht="15.6" hidden="1" outlineLevel="1" x14ac:dyDescent="0.3">
      <c r="B89" s="133"/>
      <c r="C89" s="134"/>
      <c r="D89" s="134"/>
      <c r="E89" s="134"/>
      <c r="F89" s="76">
        <f>'Rnd 1'!$X$13</f>
        <v>0</v>
      </c>
      <c r="G89" s="135">
        <f t="shared" si="0"/>
        <v>0</v>
      </c>
    </row>
    <row r="90" spans="2:7" ht="15.6" hidden="1" outlineLevel="1" x14ac:dyDescent="0.3">
      <c r="B90" s="133"/>
      <c r="C90" s="134"/>
      <c r="D90" s="134"/>
      <c r="E90" s="134"/>
      <c r="F90" s="76">
        <f>'Rnd 10'!$X$13</f>
        <v>0</v>
      </c>
      <c r="G90" s="135">
        <f t="shared" si="0"/>
        <v>0</v>
      </c>
    </row>
    <row r="91" spans="2:7" ht="15.6" hidden="1" outlineLevel="1" x14ac:dyDescent="0.3">
      <c r="B91" s="133"/>
      <c r="C91" s="134"/>
      <c r="D91" s="134"/>
      <c r="E91" s="134"/>
      <c r="F91" s="76">
        <f>'Rnd 11'!$X$13</f>
        <v>0</v>
      </c>
      <c r="G91" s="135">
        <f t="shared" si="0"/>
        <v>0</v>
      </c>
    </row>
    <row r="92" spans="2:7" ht="15.6" hidden="1" outlineLevel="1" x14ac:dyDescent="0.3">
      <c r="B92" s="133"/>
      <c r="C92" s="134"/>
      <c r="D92" s="134"/>
      <c r="E92" s="134"/>
      <c r="F92" s="76">
        <f>'Rnd 12'!$X$13</f>
        <v>0</v>
      </c>
      <c r="G92" s="135">
        <f t="shared" si="0"/>
        <v>0</v>
      </c>
    </row>
    <row r="93" spans="2:7" ht="15.6" hidden="1" outlineLevel="1" x14ac:dyDescent="0.3">
      <c r="B93" s="133"/>
      <c r="C93" s="134"/>
      <c r="D93" s="134"/>
      <c r="E93" s="134"/>
      <c r="F93" s="76">
        <f>'Rnd 13'!$X$13</f>
        <v>0</v>
      </c>
      <c r="G93" s="135">
        <f t="shared" si="0"/>
        <v>0</v>
      </c>
    </row>
    <row r="94" spans="2:7" ht="15.6" hidden="1" outlineLevel="1" x14ac:dyDescent="0.3">
      <c r="B94" s="133"/>
      <c r="C94" s="134"/>
      <c r="D94" s="134"/>
      <c r="E94" s="134"/>
      <c r="F94" s="76">
        <f>'Rnd 14'!$X$13</f>
        <v>0</v>
      </c>
      <c r="G94" s="135">
        <f t="shared" si="0"/>
        <v>0</v>
      </c>
    </row>
    <row r="95" spans="2:7" ht="15.6" hidden="1" outlineLevel="1" x14ac:dyDescent="0.3">
      <c r="B95" s="133"/>
      <c r="C95" s="134"/>
      <c r="D95" s="134"/>
      <c r="E95" s="134"/>
      <c r="F95" s="76">
        <f>'Rnd 15'!$X$13</f>
        <v>0</v>
      </c>
      <c r="G95" s="135">
        <f t="shared" si="0"/>
        <v>0</v>
      </c>
    </row>
    <row r="96" spans="2:7" ht="15.6" hidden="1" outlineLevel="1" x14ac:dyDescent="0.3">
      <c r="B96" s="133"/>
      <c r="C96" s="134"/>
      <c r="D96" s="134"/>
      <c r="E96" s="134"/>
      <c r="F96" s="76">
        <f>'Rnd 16'!$X$13</f>
        <v>0</v>
      </c>
      <c r="G96" s="135">
        <f t="shared" si="0"/>
        <v>0</v>
      </c>
    </row>
    <row r="97" spans="2:9" ht="15.6" hidden="1" outlineLevel="1" x14ac:dyDescent="0.3">
      <c r="B97" s="133"/>
      <c r="C97" s="134"/>
      <c r="D97" s="134"/>
      <c r="E97" s="134"/>
      <c r="F97" s="76">
        <f>'Rnd 17'!$X$13</f>
        <v>0</v>
      </c>
      <c r="G97" s="135">
        <f t="shared" si="0"/>
        <v>0</v>
      </c>
    </row>
    <row r="98" spans="2:9" ht="15.6" hidden="1" outlineLevel="1" x14ac:dyDescent="0.3">
      <c r="B98" s="133"/>
      <c r="C98" s="134"/>
      <c r="D98" s="134"/>
      <c r="E98" s="134"/>
      <c r="F98" s="76">
        <f>'Rnd 18'!$X$13</f>
        <v>0</v>
      </c>
      <c r="G98" s="135">
        <f t="shared" si="0"/>
        <v>0</v>
      </c>
    </row>
    <row r="99" spans="2:9" ht="15.6" hidden="1" outlineLevel="1" x14ac:dyDescent="0.3">
      <c r="B99" s="133"/>
      <c r="C99" s="134"/>
      <c r="D99" s="134"/>
      <c r="E99" s="134"/>
      <c r="F99" s="76">
        <f>'Rnd 19'!$X$13</f>
        <v>0</v>
      </c>
      <c r="G99" s="135">
        <f t="shared" si="0"/>
        <v>0</v>
      </c>
    </row>
    <row r="100" spans="2:9" ht="15.6" hidden="1" outlineLevel="1" x14ac:dyDescent="0.3">
      <c r="B100" s="133"/>
      <c r="C100" s="134"/>
      <c r="D100" s="134"/>
      <c r="E100" s="134"/>
      <c r="F100" s="76">
        <f>'Rnd 2'!$X$13</f>
        <v>0</v>
      </c>
      <c r="G100" s="135">
        <f t="shared" si="0"/>
        <v>0</v>
      </c>
    </row>
    <row r="101" spans="2:9" ht="15.6" hidden="1" outlineLevel="1" x14ac:dyDescent="0.3">
      <c r="B101" s="133"/>
      <c r="C101" s="134"/>
      <c r="D101" s="134"/>
      <c r="E101" s="134"/>
      <c r="F101" s="76">
        <f>'Rnd 20'!$X$13</f>
        <v>0</v>
      </c>
      <c r="G101" s="135">
        <f t="shared" si="0"/>
        <v>0</v>
      </c>
    </row>
    <row r="102" spans="2:9" ht="15.6" hidden="1" outlineLevel="1" x14ac:dyDescent="0.3">
      <c r="B102" s="133"/>
      <c r="C102" s="134"/>
      <c r="D102" s="134"/>
      <c r="E102" s="134"/>
      <c r="F102" s="76">
        <f>'Rnd 3'!$X$13</f>
        <v>0</v>
      </c>
      <c r="G102" s="135">
        <f t="shared" si="0"/>
        <v>0</v>
      </c>
    </row>
    <row r="103" spans="2:9" ht="15.6" hidden="1" outlineLevel="1" x14ac:dyDescent="0.3">
      <c r="B103" s="133"/>
      <c r="C103" s="134"/>
      <c r="D103" s="134"/>
      <c r="E103" s="134"/>
      <c r="F103" s="76">
        <f>'Rnd 4'!$X$13</f>
        <v>0</v>
      </c>
      <c r="G103" s="135">
        <f t="shared" si="0"/>
        <v>0</v>
      </c>
    </row>
    <row r="104" spans="2:9" ht="15.6" hidden="1" outlineLevel="1" x14ac:dyDescent="0.3">
      <c r="B104" s="133"/>
      <c r="C104" s="134"/>
      <c r="D104" s="134"/>
      <c r="E104" s="134"/>
      <c r="F104" s="76">
        <f>'Rnd 5'!$X$13</f>
        <v>0</v>
      </c>
      <c r="G104" s="135">
        <f t="shared" si="0"/>
        <v>0</v>
      </c>
    </row>
    <row r="105" spans="2:9" ht="15.6" hidden="1" outlineLevel="1" x14ac:dyDescent="0.3">
      <c r="B105" s="133"/>
      <c r="C105" s="134"/>
      <c r="D105" s="134"/>
      <c r="E105" s="134"/>
      <c r="F105" s="76">
        <f>'Rnd 6'!$X$13</f>
        <v>0</v>
      </c>
      <c r="G105" s="135">
        <f t="shared" si="0"/>
        <v>0</v>
      </c>
    </row>
    <row r="106" spans="2:9" ht="15.6" hidden="1" outlineLevel="1" x14ac:dyDescent="0.3">
      <c r="B106" s="133"/>
      <c r="C106" s="134"/>
      <c r="D106" s="134"/>
      <c r="E106" s="134"/>
      <c r="F106" s="76">
        <f>'Rnd 7'!$X$13</f>
        <v>0</v>
      </c>
      <c r="G106" s="135">
        <f t="shared" si="0"/>
        <v>0</v>
      </c>
    </row>
    <row r="107" spans="2:9" ht="15.6" hidden="1" outlineLevel="1" x14ac:dyDescent="0.3">
      <c r="B107" s="133"/>
      <c r="C107" s="134"/>
      <c r="D107" s="134"/>
      <c r="E107" s="134"/>
      <c r="F107" s="76">
        <f>'Rnd 8'!$X$13</f>
        <v>0</v>
      </c>
      <c r="G107" s="135">
        <f t="shared" si="0"/>
        <v>0</v>
      </c>
    </row>
    <row r="108" spans="2:9" ht="15.6" hidden="1" outlineLevel="1" x14ac:dyDescent="0.3">
      <c r="B108" s="133"/>
      <c r="C108" s="134"/>
      <c r="D108" s="134"/>
      <c r="E108" s="134"/>
      <c r="F108" s="76">
        <f>'Rnd 9'!$X$13</f>
        <v>0</v>
      </c>
      <c r="G108" s="135">
        <f t="shared" si="0"/>
        <v>0</v>
      </c>
    </row>
    <row r="109" spans="2:9" ht="15.75" collapsed="1" x14ac:dyDescent="0.25">
      <c r="B109" s="110" t="s">
        <v>37</v>
      </c>
      <c r="C109" s="86"/>
      <c r="D109" s="86"/>
      <c r="E109" s="86"/>
      <c r="F109" s="74">
        <f>SUM(F89:F108)</f>
        <v>0</v>
      </c>
      <c r="G109" s="87">
        <f t="shared" si="0"/>
        <v>0</v>
      </c>
      <c r="H109" s="115">
        <f>SUM(G25:G109)</f>
        <v>0</v>
      </c>
      <c r="I109" s="115"/>
    </row>
    <row r="110" spans="2:9" ht="15.6" hidden="1" outlineLevel="1" x14ac:dyDescent="0.3">
      <c r="B110" s="110"/>
      <c r="C110" s="86"/>
      <c r="D110" s="86"/>
      <c r="E110" s="86"/>
      <c r="F110" s="74">
        <f>'Rnd 1'!$X$14</f>
        <v>0</v>
      </c>
      <c r="G110" s="87"/>
      <c r="H110" s="115"/>
      <c r="I110" s="115"/>
    </row>
    <row r="111" spans="2:9" ht="15.6" hidden="1" outlineLevel="1" x14ac:dyDescent="0.3">
      <c r="B111" s="110"/>
      <c r="C111" s="86"/>
      <c r="D111" s="86"/>
      <c r="E111" s="86"/>
      <c r="F111" s="74">
        <f>'Rnd 10'!$X$14</f>
        <v>0</v>
      </c>
      <c r="G111" s="87"/>
      <c r="H111" s="115"/>
      <c r="I111" s="115"/>
    </row>
    <row r="112" spans="2:9" ht="15.6" hidden="1" outlineLevel="1" x14ac:dyDescent="0.3">
      <c r="B112" s="110"/>
      <c r="C112" s="86"/>
      <c r="D112" s="86"/>
      <c r="E112" s="86"/>
      <c r="F112" s="74">
        <f>'Rnd 11'!$X$14</f>
        <v>0</v>
      </c>
      <c r="G112" s="87"/>
      <c r="H112" s="115"/>
      <c r="I112" s="115"/>
    </row>
    <row r="113" spans="2:9" ht="15.6" hidden="1" outlineLevel="1" x14ac:dyDescent="0.3">
      <c r="B113" s="110"/>
      <c r="C113" s="86"/>
      <c r="D113" s="86"/>
      <c r="E113" s="86"/>
      <c r="F113" s="74">
        <f>'Rnd 12'!$X$14</f>
        <v>0</v>
      </c>
      <c r="G113" s="87"/>
      <c r="H113" s="115"/>
      <c r="I113" s="115"/>
    </row>
    <row r="114" spans="2:9" ht="15.6" hidden="1" outlineLevel="1" x14ac:dyDescent="0.3">
      <c r="B114" s="110"/>
      <c r="C114" s="86"/>
      <c r="D114" s="86"/>
      <c r="E114" s="86"/>
      <c r="F114" s="74">
        <f>'Rnd 13'!$X$14</f>
        <v>0</v>
      </c>
      <c r="G114" s="87"/>
      <c r="H114" s="115"/>
      <c r="I114" s="115"/>
    </row>
    <row r="115" spans="2:9" ht="15.6" hidden="1" outlineLevel="1" x14ac:dyDescent="0.3">
      <c r="B115" s="110"/>
      <c r="C115" s="86"/>
      <c r="D115" s="86"/>
      <c r="E115" s="86"/>
      <c r="F115" s="74">
        <f>'Rnd 14'!$X$14</f>
        <v>0</v>
      </c>
      <c r="G115" s="87"/>
      <c r="H115" s="115"/>
      <c r="I115" s="115"/>
    </row>
    <row r="116" spans="2:9" ht="15.6" hidden="1" outlineLevel="1" x14ac:dyDescent="0.3">
      <c r="B116" s="110"/>
      <c r="C116" s="86"/>
      <c r="D116" s="86"/>
      <c r="E116" s="86"/>
      <c r="F116" s="74">
        <f>'Rnd 15'!$X$14</f>
        <v>0</v>
      </c>
      <c r="G116" s="87"/>
      <c r="H116" s="115"/>
      <c r="I116" s="115"/>
    </row>
    <row r="117" spans="2:9" ht="15.6" hidden="1" outlineLevel="1" x14ac:dyDescent="0.3">
      <c r="B117" s="110"/>
      <c r="C117" s="86"/>
      <c r="D117" s="86"/>
      <c r="E117" s="86"/>
      <c r="F117" s="74">
        <f>'Rnd 16'!$X$14</f>
        <v>0</v>
      </c>
      <c r="G117" s="87"/>
      <c r="H117" s="115"/>
      <c r="I117" s="115"/>
    </row>
    <row r="118" spans="2:9" ht="15.6" hidden="1" outlineLevel="1" x14ac:dyDescent="0.3">
      <c r="B118" s="110"/>
      <c r="C118" s="86"/>
      <c r="D118" s="86"/>
      <c r="E118" s="86"/>
      <c r="F118" s="74">
        <f>'Rnd 17'!$X$14</f>
        <v>0</v>
      </c>
      <c r="G118" s="87"/>
      <c r="H118" s="115"/>
      <c r="I118" s="115"/>
    </row>
    <row r="119" spans="2:9" ht="15.6" hidden="1" outlineLevel="1" x14ac:dyDescent="0.3">
      <c r="B119" s="110"/>
      <c r="C119" s="86"/>
      <c r="D119" s="86"/>
      <c r="E119" s="86"/>
      <c r="F119" s="74">
        <f>'Rnd 18'!$X$14</f>
        <v>0</v>
      </c>
      <c r="G119" s="87"/>
      <c r="H119" s="115"/>
      <c r="I119" s="115"/>
    </row>
    <row r="120" spans="2:9" ht="15.6" hidden="1" outlineLevel="1" x14ac:dyDescent="0.3">
      <c r="B120" s="110"/>
      <c r="C120" s="86"/>
      <c r="D120" s="86"/>
      <c r="E120" s="86"/>
      <c r="F120" s="74">
        <f>'Rnd 19'!$X$14</f>
        <v>0</v>
      </c>
      <c r="G120" s="87"/>
      <c r="H120" s="115"/>
      <c r="I120" s="115"/>
    </row>
    <row r="121" spans="2:9" ht="15.6" hidden="1" outlineLevel="1" x14ac:dyDescent="0.3">
      <c r="B121" s="110"/>
      <c r="C121" s="86"/>
      <c r="D121" s="86"/>
      <c r="E121" s="86"/>
      <c r="F121" s="74">
        <f>'Rnd 2'!$X$14</f>
        <v>0</v>
      </c>
      <c r="G121" s="87"/>
      <c r="H121" s="115"/>
      <c r="I121" s="115"/>
    </row>
    <row r="122" spans="2:9" ht="15.6" hidden="1" outlineLevel="1" x14ac:dyDescent="0.3">
      <c r="B122" s="110"/>
      <c r="C122" s="86"/>
      <c r="D122" s="86"/>
      <c r="E122" s="86"/>
      <c r="F122" s="74">
        <f>'Rnd 20'!$X$14</f>
        <v>0</v>
      </c>
      <c r="G122" s="87"/>
      <c r="H122" s="115"/>
      <c r="I122" s="115"/>
    </row>
    <row r="123" spans="2:9" ht="15.6" hidden="1" outlineLevel="1" x14ac:dyDescent="0.3">
      <c r="B123" s="110"/>
      <c r="C123" s="86"/>
      <c r="D123" s="86"/>
      <c r="E123" s="86"/>
      <c r="F123" s="74">
        <f>'Rnd 3'!$X$14</f>
        <v>0</v>
      </c>
      <c r="G123" s="87"/>
      <c r="H123" s="115"/>
      <c r="I123" s="115"/>
    </row>
    <row r="124" spans="2:9" ht="15.6" hidden="1" outlineLevel="1" x14ac:dyDescent="0.3">
      <c r="B124" s="110"/>
      <c r="C124" s="86"/>
      <c r="D124" s="86"/>
      <c r="E124" s="86"/>
      <c r="F124" s="74">
        <f>'Rnd 4'!$X$14</f>
        <v>0</v>
      </c>
      <c r="G124" s="87"/>
      <c r="H124" s="115"/>
      <c r="I124" s="115"/>
    </row>
    <row r="125" spans="2:9" ht="15.6" hidden="1" outlineLevel="1" x14ac:dyDescent="0.3">
      <c r="B125" s="110"/>
      <c r="C125" s="86"/>
      <c r="D125" s="86"/>
      <c r="E125" s="86"/>
      <c r="F125" s="74">
        <f>'Rnd 5'!$X$14</f>
        <v>0</v>
      </c>
      <c r="G125" s="87"/>
      <c r="H125" s="115"/>
      <c r="I125" s="115"/>
    </row>
    <row r="126" spans="2:9" ht="15.6" hidden="1" outlineLevel="1" x14ac:dyDescent="0.3">
      <c r="B126" s="110"/>
      <c r="C126" s="86"/>
      <c r="D126" s="86"/>
      <c r="E126" s="86"/>
      <c r="F126" s="74">
        <f>'Rnd 6'!$X$14</f>
        <v>0</v>
      </c>
      <c r="G126" s="87"/>
      <c r="H126" s="115"/>
      <c r="I126" s="115"/>
    </row>
    <row r="127" spans="2:9" ht="15.6" hidden="1" outlineLevel="1" x14ac:dyDescent="0.3">
      <c r="B127" s="110"/>
      <c r="C127" s="86"/>
      <c r="D127" s="86"/>
      <c r="E127" s="86"/>
      <c r="F127" s="74">
        <f>'Rnd 7'!$X$14</f>
        <v>0</v>
      </c>
      <c r="G127" s="87"/>
      <c r="H127" s="115"/>
      <c r="I127" s="115"/>
    </row>
    <row r="128" spans="2:9" ht="15.6" hidden="1" outlineLevel="1" x14ac:dyDescent="0.3">
      <c r="B128" s="110"/>
      <c r="C128" s="86"/>
      <c r="D128" s="86"/>
      <c r="E128" s="86"/>
      <c r="F128" s="74">
        <f>'Rnd 8'!$X$14</f>
        <v>0</v>
      </c>
      <c r="G128" s="87"/>
      <c r="H128" s="115"/>
      <c r="I128" s="115"/>
    </row>
    <row r="129" spans="2:9" ht="15.6" hidden="1" outlineLevel="1" x14ac:dyDescent="0.3">
      <c r="B129" s="110"/>
      <c r="C129" s="86"/>
      <c r="D129" s="86"/>
      <c r="E129" s="86"/>
      <c r="F129" s="74">
        <f>'Rnd 9'!$X$14</f>
        <v>0</v>
      </c>
      <c r="G129" s="87"/>
      <c r="H129" s="115"/>
      <c r="I129" s="115"/>
    </row>
    <row r="130" spans="2:9" ht="15.75" collapsed="1" x14ac:dyDescent="0.25">
      <c r="B130" s="111" t="s">
        <v>25</v>
      </c>
      <c r="C130" s="88"/>
      <c r="D130" s="88"/>
      <c r="E130" s="88"/>
      <c r="F130" s="89">
        <f>SUM(F110:F129)</f>
        <v>0</v>
      </c>
      <c r="G130" s="90">
        <f t="shared" ref="G130:G172" si="1">F130/($E$3*18)</f>
        <v>0</v>
      </c>
    </row>
    <row r="131" spans="2:9" ht="15.6" hidden="1" outlineLevel="1" x14ac:dyDescent="0.3">
      <c r="B131" s="136"/>
      <c r="C131" s="78"/>
      <c r="D131" s="78"/>
      <c r="E131" s="78"/>
      <c r="F131" s="147">
        <f>'Rnd 1'!$X$15</f>
        <v>0</v>
      </c>
      <c r="G131" s="79">
        <f t="shared" si="1"/>
        <v>0</v>
      </c>
    </row>
    <row r="132" spans="2:9" ht="15.6" hidden="1" outlineLevel="1" x14ac:dyDescent="0.3">
      <c r="B132" s="136"/>
      <c r="C132" s="78"/>
      <c r="D132" s="78"/>
      <c r="E132" s="78"/>
      <c r="F132" s="147">
        <f>'Rnd 10'!$X$15</f>
        <v>0</v>
      </c>
      <c r="G132" s="79">
        <f t="shared" si="1"/>
        <v>0</v>
      </c>
    </row>
    <row r="133" spans="2:9" ht="15.75" hidden="1" outlineLevel="1" x14ac:dyDescent="0.25">
      <c r="B133" s="136"/>
      <c r="C133" s="78"/>
      <c r="D133" s="78"/>
      <c r="E133" s="78"/>
      <c r="F133" s="147">
        <f>'Rnd 11'!$X$15</f>
        <v>0</v>
      </c>
      <c r="G133" s="79">
        <f t="shared" si="1"/>
        <v>0</v>
      </c>
    </row>
    <row r="134" spans="2:9" ht="15.6" hidden="1" outlineLevel="1" x14ac:dyDescent="0.3">
      <c r="B134" s="136"/>
      <c r="C134" s="78"/>
      <c r="D134" s="78"/>
      <c r="E134" s="78"/>
      <c r="F134" s="147">
        <f>'Rnd 12'!$X$15</f>
        <v>0</v>
      </c>
      <c r="G134" s="79">
        <f t="shared" si="1"/>
        <v>0</v>
      </c>
    </row>
    <row r="135" spans="2:9" ht="15.6" hidden="1" outlineLevel="1" x14ac:dyDescent="0.3">
      <c r="B135" s="136"/>
      <c r="C135" s="78"/>
      <c r="D135" s="78"/>
      <c r="E135" s="78"/>
      <c r="F135" s="147">
        <f>'Rnd 13'!$X$15</f>
        <v>0</v>
      </c>
      <c r="G135" s="79">
        <f t="shared" si="1"/>
        <v>0</v>
      </c>
    </row>
    <row r="136" spans="2:9" ht="15.6" hidden="1" outlineLevel="1" x14ac:dyDescent="0.3">
      <c r="B136" s="136"/>
      <c r="C136" s="78"/>
      <c r="D136" s="78"/>
      <c r="E136" s="78"/>
      <c r="F136" s="147">
        <f>'Rnd 14'!$X$15</f>
        <v>0</v>
      </c>
      <c r="G136" s="79">
        <f t="shared" si="1"/>
        <v>0</v>
      </c>
    </row>
    <row r="137" spans="2:9" ht="15.6" hidden="1" outlineLevel="1" x14ac:dyDescent="0.3">
      <c r="B137" s="136"/>
      <c r="C137" s="78"/>
      <c r="D137" s="78"/>
      <c r="E137" s="78"/>
      <c r="F137" s="147">
        <f>'Rnd 15'!$X$15</f>
        <v>0</v>
      </c>
      <c r="G137" s="79">
        <f t="shared" si="1"/>
        <v>0</v>
      </c>
    </row>
    <row r="138" spans="2:9" ht="15.6" hidden="1" outlineLevel="1" x14ac:dyDescent="0.3">
      <c r="B138" s="136"/>
      <c r="C138" s="78"/>
      <c r="D138" s="78"/>
      <c r="E138" s="78"/>
      <c r="F138" s="147">
        <f>'Rnd 16'!$X$15</f>
        <v>0</v>
      </c>
      <c r="G138" s="79">
        <f t="shared" si="1"/>
        <v>0</v>
      </c>
    </row>
    <row r="139" spans="2:9" ht="15.6" hidden="1" outlineLevel="1" x14ac:dyDescent="0.3">
      <c r="B139" s="136"/>
      <c r="C139" s="78"/>
      <c r="D139" s="78"/>
      <c r="E139" s="78"/>
      <c r="F139" s="147">
        <f>'Rnd 17'!$X$15</f>
        <v>0</v>
      </c>
      <c r="G139" s="79">
        <f t="shared" si="1"/>
        <v>0</v>
      </c>
    </row>
    <row r="140" spans="2:9" ht="15.75" hidden="1" outlineLevel="1" x14ac:dyDescent="0.25">
      <c r="B140" s="136"/>
      <c r="C140" s="78"/>
      <c r="D140" s="78"/>
      <c r="E140" s="78"/>
      <c r="F140" s="147">
        <f>'Rnd 18'!$X$15</f>
        <v>0</v>
      </c>
      <c r="G140" s="79">
        <f t="shared" si="1"/>
        <v>0</v>
      </c>
    </row>
    <row r="141" spans="2:9" ht="15.75" hidden="1" outlineLevel="1" x14ac:dyDescent="0.25">
      <c r="B141" s="136"/>
      <c r="C141" s="78"/>
      <c r="D141" s="78"/>
      <c r="E141" s="78"/>
      <c r="F141" s="147">
        <f>'Rnd 19'!$X$15</f>
        <v>0</v>
      </c>
      <c r="G141" s="79">
        <f t="shared" si="1"/>
        <v>0</v>
      </c>
    </row>
    <row r="142" spans="2:9" ht="15.6" hidden="1" outlineLevel="1" x14ac:dyDescent="0.3">
      <c r="B142" s="136"/>
      <c r="C142" s="78"/>
      <c r="D142" s="78"/>
      <c r="E142" s="78"/>
      <c r="F142" s="147">
        <f>'Rnd 2'!$X$15</f>
        <v>0</v>
      </c>
      <c r="G142" s="79">
        <f t="shared" si="1"/>
        <v>0</v>
      </c>
    </row>
    <row r="143" spans="2:9" ht="15.6" hidden="1" outlineLevel="1" x14ac:dyDescent="0.3">
      <c r="B143" s="136"/>
      <c r="C143" s="78"/>
      <c r="D143" s="78"/>
      <c r="E143" s="78"/>
      <c r="F143" s="147">
        <f>'Rnd 20'!$X$15</f>
        <v>0</v>
      </c>
      <c r="G143" s="79">
        <f t="shared" si="1"/>
        <v>0</v>
      </c>
    </row>
    <row r="144" spans="2:9" ht="15.6" hidden="1" outlineLevel="1" x14ac:dyDescent="0.3">
      <c r="B144" s="136"/>
      <c r="C144" s="78"/>
      <c r="D144" s="78"/>
      <c r="E144" s="78"/>
      <c r="F144" s="147">
        <f>'Rnd 3'!$X$15</f>
        <v>0</v>
      </c>
      <c r="G144" s="79">
        <f t="shared" si="1"/>
        <v>0</v>
      </c>
    </row>
    <row r="145" spans="2:7" ht="15.6" hidden="1" outlineLevel="1" x14ac:dyDescent="0.3">
      <c r="B145" s="136"/>
      <c r="C145" s="78"/>
      <c r="D145" s="78"/>
      <c r="E145" s="78"/>
      <c r="F145" s="147">
        <f>'Rnd 4'!$X$15</f>
        <v>0</v>
      </c>
      <c r="G145" s="79">
        <f t="shared" si="1"/>
        <v>0</v>
      </c>
    </row>
    <row r="146" spans="2:7" ht="15.6" hidden="1" outlineLevel="1" x14ac:dyDescent="0.3">
      <c r="B146" s="136"/>
      <c r="C146" s="78"/>
      <c r="D146" s="78"/>
      <c r="E146" s="78"/>
      <c r="F146" s="147">
        <f>'Rnd 5'!$X$15</f>
        <v>0</v>
      </c>
      <c r="G146" s="79">
        <f t="shared" si="1"/>
        <v>0</v>
      </c>
    </row>
    <row r="147" spans="2:7" ht="15.6" hidden="1" outlineLevel="1" x14ac:dyDescent="0.3">
      <c r="B147" s="136"/>
      <c r="C147" s="78"/>
      <c r="D147" s="78"/>
      <c r="E147" s="78"/>
      <c r="F147" s="147">
        <f>'Rnd 6'!$X$15</f>
        <v>0</v>
      </c>
      <c r="G147" s="79">
        <f t="shared" si="1"/>
        <v>0</v>
      </c>
    </row>
    <row r="148" spans="2:7" ht="15.6" hidden="1" outlineLevel="1" x14ac:dyDescent="0.3">
      <c r="B148" s="136"/>
      <c r="C148" s="78"/>
      <c r="D148" s="78"/>
      <c r="E148" s="78"/>
      <c r="F148" s="147">
        <f>'Rnd 7'!$X$15</f>
        <v>0</v>
      </c>
      <c r="G148" s="79">
        <f t="shared" si="1"/>
        <v>0</v>
      </c>
    </row>
    <row r="149" spans="2:7" ht="15.6" hidden="1" outlineLevel="1" x14ac:dyDescent="0.3">
      <c r="B149" s="136"/>
      <c r="C149" s="78"/>
      <c r="D149" s="78"/>
      <c r="E149" s="78"/>
      <c r="F149" s="147">
        <f>'Rnd 8'!$X$15</f>
        <v>0</v>
      </c>
      <c r="G149" s="79">
        <f t="shared" si="1"/>
        <v>0</v>
      </c>
    </row>
    <row r="150" spans="2:7" ht="15.6" hidden="1" outlineLevel="1" x14ac:dyDescent="0.3">
      <c r="B150" s="136"/>
      <c r="C150" s="78"/>
      <c r="D150" s="78"/>
      <c r="E150" s="78"/>
      <c r="F150" s="147">
        <f>'Rnd 9'!$X$15</f>
        <v>0</v>
      </c>
      <c r="G150" s="79">
        <f t="shared" si="1"/>
        <v>0</v>
      </c>
    </row>
    <row r="151" spans="2:7" ht="15" collapsed="1" x14ac:dyDescent="0.25">
      <c r="B151" s="80" t="s">
        <v>53</v>
      </c>
      <c r="C151" s="81"/>
      <c r="D151" s="81"/>
      <c r="E151" s="81"/>
      <c r="F151" s="82">
        <f>SUM(F131:F150)</f>
        <v>0</v>
      </c>
      <c r="G151" s="83">
        <f t="shared" si="1"/>
        <v>0</v>
      </c>
    </row>
    <row r="152" spans="2:7" hidden="1" outlineLevel="1" x14ac:dyDescent="0.3">
      <c r="B152" s="137"/>
      <c r="C152" s="138"/>
      <c r="D152" s="138"/>
      <c r="E152" s="138"/>
      <c r="F152" s="148">
        <f>'Rnd 1'!$X$16</f>
        <v>0</v>
      </c>
      <c r="G152" s="139">
        <f t="shared" si="1"/>
        <v>0</v>
      </c>
    </row>
    <row r="153" spans="2:7" hidden="1" outlineLevel="1" x14ac:dyDescent="0.3">
      <c r="B153" s="137"/>
      <c r="C153" s="138"/>
      <c r="D153" s="138"/>
      <c r="E153" s="138"/>
      <c r="F153" s="148">
        <f>'Rnd 10'!$X$16</f>
        <v>0</v>
      </c>
      <c r="G153" s="139">
        <f t="shared" si="1"/>
        <v>0</v>
      </c>
    </row>
    <row r="154" spans="2:7" ht="15" hidden="1" outlineLevel="1" x14ac:dyDescent="0.25">
      <c r="B154" s="137"/>
      <c r="C154" s="138"/>
      <c r="D154" s="138"/>
      <c r="E154" s="138"/>
      <c r="F154" s="148">
        <f>'Rnd 11'!$X$16</f>
        <v>0</v>
      </c>
      <c r="G154" s="139">
        <f t="shared" si="1"/>
        <v>0</v>
      </c>
    </row>
    <row r="155" spans="2:7" ht="15" hidden="1" outlineLevel="1" x14ac:dyDescent="0.25">
      <c r="B155" s="137"/>
      <c r="C155" s="138"/>
      <c r="D155" s="138"/>
      <c r="E155" s="138"/>
      <c r="F155" s="148">
        <f>'Rnd 12'!$X$16</f>
        <v>0</v>
      </c>
      <c r="G155" s="139">
        <f t="shared" si="1"/>
        <v>0</v>
      </c>
    </row>
    <row r="156" spans="2:7" ht="15" hidden="1" outlineLevel="1" x14ac:dyDescent="0.25">
      <c r="B156" s="137"/>
      <c r="C156" s="138"/>
      <c r="D156" s="138"/>
      <c r="E156" s="138"/>
      <c r="F156" s="148">
        <f>'Rnd 13'!$X$16</f>
        <v>0</v>
      </c>
      <c r="G156" s="139">
        <f t="shared" si="1"/>
        <v>0</v>
      </c>
    </row>
    <row r="157" spans="2:7" ht="15" hidden="1" outlineLevel="1" x14ac:dyDescent="0.25">
      <c r="B157" s="137"/>
      <c r="C157" s="138"/>
      <c r="D157" s="138"/>
      <c r="E157" s="138"/>
      <c r="F157" s="148">
        <f>'Rnd 14'!$X$16</f>
        <v>0</v>
      </c>
      <c r="G157" s="139">
        <f t="shared" si="1"/>
        <v>0</v>
      </c>
    </row>
    <row r="158" spans="2:7" hidden="1" outlineLevel="1" x14ac:dyDescent="0.3">
      <c r="B158" s="137"/>
      <c r="C158" s="138"/>
      <c r="D158" s="138"/>
      <c r="E158" s="138"/>
      <c r="F158" s="148">
        <f>'Rnd 15'!$X$16</f>
        <v>0</v>
      </c>
      <c r="G158" s="139">
        <f t="shared" si="1"/>
        <v>0</v>
      </c>
    </row>
    <row r="159" spans="2:7" hidden="1" outlineLevel="1" x14ac:dyDescent="0.3">
      <c r="B159" s="137"/>
      <c r="C159" s="138"/>
      <c r="D159" s="138"/>
      <c r="E159" s="138"/>
      <c r="F159" s="148">
        <f>'Rnd 16'!$X$16</f>
        <v>0</v>
      </c>
      <c r="G159" s="139">
        <f t="shared" si="1"/>
        <v>0</v>
      </c>
    </row>
    <row r="160" spans="2:7" hidden="1" outlineLevel="1" x14ac:dyDescent="0.3">
      <c r="B160" s="137"/>
      <c r="C160" s="138"/>
      <c r="D160" s="138"/>
      <c r="E160" s="138"/>
      <c r="F160" s="148">
        <f>'Rnd 17'!$X$16</f>
        <v>0</v>
      </c>
      <c r="G160" s="139">
        <f t="shared" si="1"/>
        <v>0</v>
      </c>
    </row>
    <row r="161" spans="2:8" hidden="1" outlineLevel="1" x14ac:dyDescent="0.3">
      <c r="B161" s="137"/>
      <c r="C161" s="138"/>
      <c r="D161" s="138"/>
      <c r="E161" s="138"/>
      <c r="F161" s="148">
        <f>'Rnd 18'!$X$16</f>
        <v>0</v>
      </c>
      <c r="G161" s="139">
        <f t="shared" si="1"/>
        <v>0</v>
      </c>
    </row>
    <row r="162" spans="2:8" hidden="1" outlineLevel="1" x14ac:dyDescent="0.3">
      <c r="B162" s="137"/>
      <c r="C162" s="138"/>
      <c r="D162" s="138"/>
      <c r="E162" s="138"/>
      <c r="F162" s="148">
        <f>'Rnd 19'!$X$16</f>
        <v>0</v>
      </c>
      <c r="G162" s="139">
        <f t="shared" si="1"/>
        <v>0</v>
      </c>
    </row>
    <row r="163" spans="2:8" hidden="1" outlineLevel="1" x14ac:dyDescent="0.3">
      <c r="B163" s="137"/>
      <c r="C163" s="138"/>
      <c r="D163" s="138"/>
      <c r="E163" s="138"/>
      <c r="F163" s="148">
        <f>'Rnd 2'!$X$16</f>
        <v>0</v>
      </c>
      <c r="G163" s="139">
        <f t="shared" si="1"/>
        <v>0</v>
      </c>
    </row>
    <row r="164" spans="2:8" ht="15" hidden="1" outlineLevel="1" x14ac:dyDescent="0.25">
      <c r="B164" s="137"/>
      <c r="C164" s="138"/>
      <c r="D164" s="138"/>
      <c r="E164" s="138"/>
      <c r="F164" s="148">
        <f>'Rnd 20'!$X$16</f>
        <v>0</v>
      </c>
      <c r="G164" s="139">
        <f t="shared" si="1"/>
        <v>0</v>
      </c>
    </row>
    <row r="165" spans="2:8" hidden="1" outlineLevel="1" x14ac:dyDescent="0.3">
      <c r="B165" s="137"/>
      <c r="C165" s="138"/>
      <c r="D165" s="138"/>
      <c r="E165" s="138"/>
      <c r="F165" s="148">
        <f>'Rnd 3'!$X$16</f>
        <v>0</v>
      </c>
      <c r="G165" s="139">
        <f t="shared" si="1"/>
        <v>0</v>
      </c>
    </row>
    <row r="166" spans="2:8" hidden="1" outlineLevel="1" x14ac:dyDescent="0.3">
      <c r="B166" s="137"/>
      <c r="C166" s="138"/>
      <c r="D166" s="138"/>
      <c r="E166" s="138"/>
      <c r="F166" s="148">
        <f>'Rnd 4'!$X$16</f>
        <v>0</v>
      </c>
      <c r="G166" s="139">
        <f t="shared" si="1"/>
        <v>0</v>
      </c>
    </row>
    <row r="167" spans="2:8" hidden="1" outlineLevel="1" x14ac:dyDescent="0.3">
      <c r="B167" s="137"/>
      <c r="C167" s="138"/>
      <c r="D167" s="138"/>
      <c r="E167" s="138"/>
      <c r="F167" s="148">
        <f>'Rnd 5'!$X$16</f>
        <v>0</v>
      </c>
      <c r="G167" s="139">
        <f t="shared" si="1"/>
        <v>0</v>
      </c>
    </row>
    <row r="168" spans="2:8" hidden="1" outlineLevel="1" x14ac:dyDescent="0.3">
      <c r="B168" s="137"/>
      <c r="C168" s="138"/>
      <c r="D168" s="138"/>
      <c r="E168" s="138"/>
      <c r="F168" s="148">
        <f>'Rnd 6'!$X$16</f>
        <v>0</v>
      </c>
      <c r="G168" s="139">
        <f t="shared" si="1"/>
        <v>0</v>
      </c>
    </row>
    <row r="169" spans="2:8" hidden="1" outlineLevel="1" x14ac:dyDescent="0.3">
      <c r="B169" s="137"/>
      <c r="C169" s="138"/>
      <c r="D169" s="138"/>
      <c r="E169" s="138"/>
      <c r="F169" s="148">
        <f>'Rnd 7'!$X$16</f>
        <v>0</v>
      </c>
      <c r="G169" s="139">
        <f t="shared" si="1"/>
        <v>0</v>
      </c>
    </row>
    <row r="170" spans="2:8" hidden="1" outlineLevel="1" x14ac:dyDescent="0.3">
      <c r="B170" s="137"/>
      <c r="C170" s="138"/>
      <c r="D170" s="138"/>
      <c r="E170" s="138"/>
      <c r="F170" s="148">
        <f>'Rnd 8'!$X$16</f>
        <v>0</v>
      </c>
      <c r="G170" s="139">
        <f t="shared" si="1"/>
        <v>0</v>
      </c>
    </row>
    <row r="171" spans="2:8" hidden="1" outlineLevel="1" x14ac:dyDescent="0.3">
      <c r="B171" s="137"/>
      <c r="C171" s="138"/>
      <c r="D171" s="138"/>
      <c r="E171" s="138"/>
      <c r="F171" s="148">
        <f>'Rnd 9'!$X$16</f>
        <v>0</v>
      </c>
      <c r="G171" s="139">
        <f t="shared" si="1"/>
        <v>0</v>
      </c>
    </row>
    <row r="172" spans="2:8" ht="15" collapsed="1" x14ac:dyDescent="0.25">
      <c r="B172" s="91" t="s">
        <v>54</v>
      </c>
      <c r="C172" s="92"/>
      <c r="D172" s="92"/>
      <c r="E172" s="92"/>
      <c r="F172" s="93">
        <f>SUM(F152:F171)</f>
        <v>0</v>
      </c>
      <c r="G172" s="94">
        <f t="shared" si="1"/>
        <v>0</v>
      </c>
      <c r="H172" s="115">
        <f>SUM(G130:G172)</f>
        <v>0</v>
      </c>
    </row>
    <row r="173" spans="2:8" hidden="1" outlineLevel="1" x14ac:dyDescent="0.3">
      <c r="B173" s="137"/>
      <c r="C173" s="138"/>
      <c r="D173" s="138"/>
      <c r="E173" s="138"/>
      <c r="F173" s="148">
        <f>'Rnd 1'!$X$17</f>
        <v>0</v>
      </c>
      <c r="G173" s="139"/>
      <c r="H173" s="115"/>
    </row>
    <row r="174" spans="2:8" ht="15" hidden="1" outlineLevel="1" x14ac:dyDescent="0.25">
      <c r="B174" s="137"/>
      <c r="C174" s="138"/>
      <c r="D174" s="138"/>
      <c r="E174" s="138"/>
      <c r="F174" s="148">
        <f>'Rnd 10'!$X$17</f>
        <v>0</v>
      </c>
      <c r="G174" s="139"/>
      <c r="H174" s="115"/>
    </row>
    <row r="175" spans="2:8" ht="15" hidden="1" outlineLevel="1" x14ac:dyDescent="0.25">
      <c r="B175" s="137"/>
      <c r="C175" s="138"/>
      <c r="D175" s="138"/>
      <c r="E175" s="138"/>
      <c r="F175" s="148">
        <f>'Rnd 11'!$X$17</f>
        <v>0</v>
      </c>
      <c r="G175" s="139"/>
      <c r="H175" s="115"/>
    </row>
    <row r="176" spans="2:8" ht="15" hidden="1" outlineLevel="1" x14ac:dyDescent="0.25">
      <c r="B176" s="137"/>
      <c r="C176" s="138"/>
      <c r="D176" s="138"/>
      <c r="E176" s="138"/>
      <c r="F176" s="148">
        <f>'Rnd 12'!$X$17</f>
        <v>0</v>
      </c>
      <c r="G176" s="139"/>
      <c r="H176" s="115"/>
    </row>
    <row r="177" spans="2:8" ht="15" hidden="1" outlineLevel="1" x14ac:dyDescent="0.25">
      <c r="B177" s="137"/>
      <c r="C177" s="138"/>
      <c r="D177" s="138"/>
      <c r="E177" s="138"/>
      <c r="F177" s="148">
        <f>'Rnd 13'!$X$17</f>
        <v>0</v>
      </c>
      <c r="G177" s="139"/>
      <c r="H177" s="115"/>
    </row>
    <row r="178" spans="2:8" hidden="1" outlineLevel="1" x14ac:dyDescent="0.3">
      <c r="B178" s="137"/>
      <c r="C178" s="138"/>
      <c r="D178" s="138"/>
      <c r="E178" s="138"/>
      <c r="F178" s="148">
        <f>'Rnd 14'!$X$17</f>
        <v>0</v>
      </c>
      <c r="G178" s="139"/>
      <c r="H178" s="115"/>
    </row>
    <row r="179" spans="2:8" hidden="1" outlineLevel="1" x14ac:dyDescent="0.3">
      <c r="B179" s="137"/>
      <c r="C179" s="138"/>
      <c r="D179" s="138"/>
      <c r="E179" s="138"/>
      <c r="F179" s="148">
        <f>'Rnd 15'!$X$17</f>
        <v>0</v>
      </c>
      <c r="G179" s="139"/>
      <c r="H179" s="115"/>
    </row>
    <row r="180" spans="2:8" hidden="1" outlineLevel="1" x14ac:dyDescent="0.3">
      <c r="B180" s="137"/>
      <c r="C180" s="138"/>
      <c r="D180" s="138"/>
      <c r="E180" s="138"/>
      <c r="F180" s="148">
        <f>'Rnd 16'!$X$17</f>
        <v>0</v>
      </c>
      <c r="G180" s="139"/>
      <c r="H180" s="115"/>
    </row>
    <row r="181" spans="2:8" hidden="1" outlineLevel="1" x14ac:dyDescent="0.3">
      <c r="B181" s="137"/>
      <c r="C181" s="138"/>
      <c r="D181" s="138"/>
      <c r="E181" s="138"/>
      <c r="F181" s="148">
        <f>'Rnd 17'!$X$17</f>
        <v>0</v>
      </c>
      <c r="G181" s="139"/>
      <c r="H181" s="115"/>
    </row>
    <row r="182" spans="2:8" hidden="1" outlineLevel="1" x14ac:dyDescent="0.3">
      <c r="B182" s="137"/>
      <c r="C182" s="138"/>
      <c r="D182" s="138"/>
      <c r="E182" s="138"/>
      <c r="F182" s="148">
        <f>'Rnd 18'!$X$17</f>
        <v>0</v>
      </c>
      <c r="G182" s="139"/>
      <c r="H182" s="115"/>
    </row>
    <row r="183" spans="2:8" hidden="1" outlineLevel="1" x14ac:dyDescent="0.3">
      <c r="B183" s="137"/>
      <c r="C183" s="138"/>
      <c r="D183" s="138"/>
      <c r="E183" s="138"/>
      <c r="F183" s="148">
        <f>'Rnd 19'!$X$17</f>
        <v>0</v>
      </c>
      <c r="G183" s="139"/>
      <c r="H183" s="115"/>
    </row>
    <row r="184" spans="2:8" ht="15" hidden="1" outlineLevel="1" x14ac:dyDescent="0.25">
      <c r="B184" s="137"/>
      <c r="C184" s="138"/>
      <c r="D184" s="138"/>
      <c r="E184" s="138"/>
      <c r="F184" s="148">
        <f>'Rnd 2'!$X$17</f>
        <v>0</v>
      </c>
      <c r="G184" s="139"/>
      <c r="H184" s="115"/>
    </row>
    <row r="185" spans="2:8" hidden="1" outlineLevel="1" x14ac:dyDescent="0.3">
      <c r="B185" s="137"/>
      <c r="C185" s="138"/>
      <c r="D185" s="138"/>
      <c r="E185" s="138"/>
      <c r="F185" s="148">
        <f>'Rnd 20'!$X$17</f>
        <v>0</v>
      </c>
      <c r="G185" s="139"/>
      <c r="H185" s="115"/>
    </row>
    <row r="186" spans="2:8" hidden="1" outlineLevel="1" x14ac:dyDescent="0.3">
      <c r="B186" s="137"/>
      <c r="C186" s="138"/>
      <c r="D186" s="138"/>
      <c r="E186" s="138"/>
      <c r="F186" s="148">
        <f>'Rnd 3'!$X$17</f>
        <v>0</v>
      </c>
      <c r="G186" s="139"/>
      <c r="H186" s="115"/>
    </row>
    <row r="187" spans="2:8" hidden="1" outlineLevel="1" x14ac:dyDescent="0.3">
      <c r="B187" s="137"/>
      <c r="C187" s="138"/>
      <c r="D187" s="138"/>
      <c r="E187" s="138"/>
      <c r="F187" s="148">
        <f>'Rnd 4'!$X$17</f>
        <v>0</v>
      </c>
      <c r="G187" s="139"/>
      <c r="H187" s="115"/>
    </row>
    <row r="188" spans="2:8" hidden="1" outlineLevel="1" x14ac:dyDescent="0.3">
      <c r="B188" s="137"/>
      <c r="C188" s="138"/>
      <c r="D188" s="138"/>
      <c r="E188" s="138"/>
      <c r="F188" s="148">
        <f>'Rnd 5'!$X$17</f>
        <v>0</v>
      </c>
      <c r="G188" s="139"/>
      <c r="H188" s="115"/>
    </row>
    <row r="189" spans="2:8" hidden="1" outlineLevel="1" x14ac:dyDescent="0.3">
      <c r="B189" s="137"/>
      <c r="C189" s="138"/>
      <c r="D189" s="138"/>
      <c r="E189" s="138"/>
      <c r="F189" s="148">
        <f>'Rnd 6'!$X$17</f>
        <v>0</v>
      </c>
      <c r="G189" s="139"/>
      <c r="H189" s="115"/>
    </row>
    <row r="190" spans="2:8" hidden="1" outlineLevel="1" x14ac:dyDescent="0.3">
      <c r="B190" s="137"/>
      <c r="C190" s="138"/>
      <c r="D190" s="138"/>
      <c r="E190" s="138"/>
      <c r="F190" s="148">
        <f>'Rnd 7'!$X$17</f>
        <v>0</v>
      </c>
      <c r="G190" s="139"/>
      <c r="H190" s="115"/>
    </row>
    <row r="191" spans="2:8" hidden="1" outlineLevel="1" x14ac:dyDescent="0.3">
      <c r="B191" s="137"/>
      <c r="C191" s="138"/>
      <c r="D191" s="138"/>
      <c r="E191" s="138"/>
      <c r="F191" s="148">
        <f>'Rnd 8'!$X$17</f>
        <v>0</v>
      </c>
      <c r="G191" s="139"/>
      <c r="H191" s="115"/>
    </row>
    <row r="192" spans="2:8" hidden="1" outlineLevel="1" x14ac:dyDescent="0.3">
      <c r="B192" s="137"/>
      <c r="C192" s="138"/>
      <c r="D192" s="138"/>
      <c r="E192" s="138"/>
      <c r="F192" s="148">
        <f>'Rnd 9'!$X$17</f>
        <v>0</v>
      </c>
      <c r="G192" s="139"/>
      <c r="H192" s="115"/>
    </row>
    <row r="193" spans="2:7" ht="15.6" collapsed="1" x14ac:dyDescent="0.3">
      <c r="B193" s="111" t="s">
        <v>38</v>
      </c>
      <c r="C193" s="88"/>
      <c r="D193" s="88"/>
      <c r="E193" s="88"/>
      <c r="F193" s="89">
        <f>SUM(F173:F192)</f>
        <v>0</v>
      </c>
      <c r="G193" s="90">
        <f t="shared" ref="G193:G256" si="2">F193/($E$3*18)</f>
        <v>0</v>
      </c>
    </row>
    <row r="194" spans="2:7" ht="15.6" hidden="1" outlineLevel="1" x14ac:dyDescent="0.3">
      <c r="B194" s="136"/>
      <c r="C194" s="78"/>
      <c r="D194" s="78"/>
      <c r="E194" s="78"/>
      <c r="F194" s="147">
        <f>'Rnd 1'!$X$18</f>
        <v>0</v>
      </c>
      <c r="G194" s="79">
        <f t="shared" si="2"/>
        <v>0</v>
      </c>
    </row>
    <row r="195" spans="2:7" ht="15.6" hidden="1" outlineLevel="1" x14ac:dyDescent="0.3">
      <c r="B195" s="136"/>
      <c r="C195" s="78"/>
      <c r="D195" s="78"/>
      <c r="E195" s="78"/>
      <c r="F195" s="147">
        <f>'Rnd 10'!$X$18</f>
        <v>0</v>
      </c>
      <c r="G195" s="79">
        <f t="shared" si="2"/>
        <v>0</v>
      </c>
    </row>
    <row r="196" spans="2:7" ht="15.6" hidden="1" outlineLevel="1" x14ac:dyDescent="0.3">
      <c r="B196" s="136"/>
      <c r="C196" s="78"/>
      <c r="D196" s="78"/>
      <c r="E196" s="78"/>
      <c r="F196" s="147">
        <f>'Rnd 11'!$X$18</f>
        <v>0</v>
      </c>
      <c r="G196" s="79">
        <f t="shared" si="2"/>
        <v>0</v>
      </c>
    </row>
    <row r="197" spans="2:7" ht="15.6" hidden="1" outlineLevel="1" x14ac:dyDescent="0.3">
      <c r="B197" s="136"/>
      <c r="C197" s="78"/>
      <c r="D197" s="78"/>
      <c r="E197" s="78"/>
      <c r="F197" s="147">
        <f>'Rnd 12'!$X$18</f>
        <v>0</v>
      </c>
      <c r="G197" s="79">
        <f t="shared" si="2"/>
        <v>0</v>
      </c>
    </row>
    <row r="198" spans="2:7" ht="15.6" hidden="1" outlineLevel="1" x14ac:dyDescent="0.3">
      <c r="B198" s="136"/>
      <c r="C198" s="78"/>
      <c r="D198" s="78"/>
      <c r="E198" s="78"/>
      <c r="F198" s="147">
        <f>'Rnd 13'!$X$18</f>
        <v>0</v>
      </c>
      <c r="G198" s="79">
        <f t="shared" si="2"/>
        <v>0</v>
      </c>
    </row>
    <row r="199" spans="2:7" ht="15.6" hidden="1" outlineLevel="1" x14ac:dyDescent="0.3">
      <c r="B199" s="136"/>
      <c r="C199" s="78"/>
      <c r="D199" s="78"/>
      <c r="E199" s="78"/>
      <c r="F199" s="147">
        <f>'Rnd 14'!$X$18</f>
        <v>0</v>
      </c>
      <c r="G199" s="79">
        <f t="shared" si="2"/>
        <v>0</v>
      </c>
    </row>
    <row r="200" spans="2:7" ht="15.6" hidden="1" outlineLevel="1" x14ac:dyDescent="0.3">
      <c r="B200" s="136"/>
      <c r="C200" s="78"/>
      <c r="D200" s="78"/>
      <c r="E200" s="78"/>
      <c r="F200" s="147">
        <f>'Rnd 15'!$X$18</f>
        <v>0</v>
      </c>
      <c r="G200" s="79">
        <f t="shared" si="2"/>
        <v>0</v>
      </c>
    </row>
    <row r="201" spans="2:7" ht="15.6" hidden="1" outlineLevel="1" x14ac:dyDescent="0.3">
      <c r="B201" s="136"/>
      <c r="C201" s="78"/>
      <c r="D201" s="78"/>
      <c r="E201" s="78"/>
      <c r="F201" s="147">
        <f>'Rnd 16'!$X$18</f>
        <v>0</v>
      </c>
      <c r="G201" s="79">
        <f t="shared" si="2"/>
        <v>0</v>
      </c>
    </row>
    <row r="202" spans="2:7" ht="15.6" hidden="1" outlineLevel="1" x14ac:dyDescent="0.3">
      <c r="B202" s="136"/>
      <c r="C202" s="78"/>
      <c r="D202" s="78"/>
      <c r="E202" s="78"/>
      <c r="F202" s="147">
        <f>'Rnd 17'!$X$18</f>
        <v>0</v>
      </c>
      <c r="G202" s="79">
        <f t="shared" si="2"/>
        <v>0</v>
      </c>
    </row>
    <row r="203" spans="2:7" ht="15.6" hidden="1" outlineLevel="1" x14ac:dyDescent="0.3">
      <c r="B203" s="136"/>
      <c r="C203" s="78"/>
      <c r="D203" s="78"/>
      <c r="E203" s="78"/>
      <c r="F203" s="147">
        <f>'Rnd 18'!$X$18</f>
        <v>0</v>
      </c>
      <c r="G203" s="79">
        <f t="shared" si="2"/>
        <v>0</v>
      </c>
    </row>
    <row r="204" spans="2:7" ht="15.6" hidden="1" outlineLevel="1" x14ac:dyDescent="0.3">
      <c r="B204" s="136"/>
      <c r="C204" s="78"/>
      <c r="D204" s="78"/>
      <c r="E204" s="78"/>
      <c r="F204" s="147">
        <f>'Rnd 19'!$X$18</f>
        <v>0</v>
      </c>
      <c r="G204" s="79">
        <f t="shared" si="2"/>
        <v>0</v>
      </c>
    </row>
    <row r="205" spans="2:7" ht="15.6" hidden="1" outlineLevel="1" x14ac:dyDescent="0.3">
      <c r="B205" s="136"/>
      <c r="C205" s="78"/>
      <c r="D205" s="78"/>
      <c r="E205" s="78"/>
      <c r="F205" s="147">
        <f>'Rnd 2'!$X$18</f>
        <v>0</v>
      </c>
      <c r="G205" s="79">
        <f t="shared" si="2"/>
        <v>0</v>
      </c>
    </row>
    <row r="206" spans="2:7" ht="15.6" hidden="1" outlineLevel="1" x14ac:dyDescent="0.3">
      <c r="B206" s="136"/>
      <c r="C206" s="78"/>
      <c r="D206" s="78"/>
      <c r="E206" s="78"/>
      <c r="F206" s="147">
        <f>'Rnd 20'!$X$18</f>
        <v>0</v>
      </c>
      <c r="G206" s="79">
        <f t="shared" si="2"/>
        <v>0</v>
      </c>
    </row>
    <row r="207" spans="2:7" ht="15.6" hidden="1" outlineLevel="1" x14ac:dyDescent="0.3">
      <c r="B207" s="136"/>
      <c r="C207" s="78"/>
      <c r="D207" s="78"/>
      <c r="E207" s="78"/>
      <c r="F207" s="147">
        <f>'Rnd 3'!$X$18</f>
        <v>0</v>
      </c>
      <c r="G207" s="79">
        <f t="shared" si="2"/>
        <v>0</v>
      </c>
    </row>
    <row r="208" spans="2:7" ht="15.6" hidden="1" outlineLevel="1" x14ac:dyDescent="0.3">
      <c r="B208" s="136"/>
      <c r="C208" s="78"/>
      <c r="D208" s="78"/>
      <c r="E208" s="78"/>
      <c r="F208" s="147">
        <f>'Rnd 4'!$X$18</f>
        <v>0</v>
      </c>
      <c r="G208" s="79">
        <f t="shared" si="2"/>
        <v>0</v>
      </c>
    </row>
    <row r="209" spans="2:7" ht="15.6" hidden="1" outlineLevel="1" x14ac:dyDescent="0.3">
      <c r="B209" s="136"/>
      <c r="C209" s="78"/>
      <c r="D209" s="78"/>
      <c r="E209" s="78"/>
      <c r="F209" s="147">
        <f>'Rnd 5'!$X$18</f>
        <v>0</v>
      </c>
      <c r="G209" s="79">
        <f t="shared" si="2"/>
        <v>0</v>
      </c>
    </row>
    <row r="210" spans="2:7" ht="15.6" hidden="1" outlineLevel="1" x14ac:dyDescent="0.3">
      <c r="B210" s="136"/>
      <c r="C210" s="78"/>
      <c r="D210" s="78"/>
      <c r="E210" s="78"/>
      <c r="F210" s="147">
        <f>'Rnd 6'!$X$18</f>
        <v>0</v>
      </c>
      <c r="G210" s="79">
        <f t="shared" si="2"/>
        <v>0</v>
      </c>
    </row>
    <row r="211" spans="2:7" ht="15.6" hidden="1" outlineLevel="1" x14ac:dyDescent="0.3">
      <c r="B211" s="136"/>
      <c r="C211" s="78"/>
      <c r="D211" s="78"/>
      <c r="E211" s="78"/>
      <c r="F211" s="147">
        <f>'Rnd 7'!$X$18</f>
        <v>0</v>
      </c>
      <c r="G211" s="79">
        <f t="shared" si="2"/>
        <v>0</v>
      </c>
    </row>
    <row r="212" spans="2:7" ht="15.6" hidden="1" outlineLevel="1" x14ac:dyDescent="0.3">
      <c r="B212" s="136"/>
      <c r="C212" s="78"/>
      <c r="D212" s="78"/>
      <c r="E212" s="78"/>
      <c r="F212" s="147">
        <f>'Rnd 8'!$X$18</f>
        <v>0</v>
      </c>
      <c r="G212" s="79">
        <f t="shared" si="2"/>
        <v>0</v>
      </c>
    </row>
    <row r="213" spans="2:7" ht="15.6" hidden="1" outlineLevel="1" x14ac:dyDescent="0.3">
      <c r="B213" s="136"/>
      <c r="C213" s="78"/>
      <c r="D213" s="78"/>
      <c r="E213" s="78"/>
      <c r="F213" s="147">
        <f>'Rnd 9'!$X$18</f>
        <v>0</v>
      </c>
      <c r="G213" s="79">
        <f t="shared" si="2"/>
        <v>0</v>
      </c>
    </row>
    <row r="214" spans="2:7" collapsed="1" x14ac:dyDescent="0.3">
      <c r="B214" s="80" t="s">
        <v>40</v>
      </c>
      <c r="C214" s="81"/>
      <c r="D214" s="81"/>
      <c r="E214" s="81"/>
      <c r="F214" s="82">
        <f>SUM(F194:F213)</f>
        <v>0</v>
      </c>
      <c r="G214" s="83">
        <f t="shared" si="2"/>
        <v>0</v>
      </c>
    </row>
    <row r="215" spans="2:7" hidden="1" outlineLevel="1" x14ac:dyDescent="0.3">
      <c r="B215" s="80"/>
      <c r="C215" s="81"/>
      <c r="D215" s="81"/>
      <c r="E215" s="81"/>
      <c r="F215" s="82">
        <f>'Rnd 1'!$X$19</f>
        <v>0</v>
      </c>
      <c r="G215" s="83">
        <f t="shared" si="2"/>
        <v>0</v>
      </c>
    </row>
    <row r="216" spans="2:7" hidden="1" outlineLevel="1" x14ac:dyDescent="0.3">
      <c r="B216" s="80"/>
      <c r="C216" s="81"/>
      <c r="D216" s="81"/>
      <c r="E216" s="81"/>
      <c r="F216" s="82">
        <f>'Rnd 10'!$X$19</f>
        <v>0</v>
      </c>
      <c r="G216" s="83">
        <f t="shared" si="2"/>
        <v>0</v>
      </c>
    </row>
    <row r="217" spans="2:7" hidden="1" outlineLevel="1" x14ac:dyDescent="0.3">
      <c r="B217" s="80"/>
      <c r="C217" s="81"/>
      <c r="D217" s="81"/>
      <c r="E217" s="81"/>
      <c r="F217" s="82">
        <f>'Rnd 11'!$X$19</f>
        <v>0</v>
      </c>
      <c r="G217" s="83">
        <f t="shared" si="2"/>
        <v>0</v>
      </c>
    </row>
    <row r="218" spans="2:7" hidden="1" outlineLevel="1" x14ac:dyDescent="0.3">
      <c r="B218" s="80"/>
      <c r="C218" s="81"/>
      <c r="D218" s="81"/>
      <c r="E218" s="81"/>
      <c r="F218" s="82">
        <f>'Rnd 12'!$X$19</f>
        <v>0</v>
      </c>
      <c r="G218" s="83">
        <f t="shared" si="2"/>
        <v>0</v>
      </c>
    </row>
    <row r="219" spans="2:7" hidden="1" outlineLevel="1" x14ac:dyDescent="0.3">
      <c r="B219" s="80"/>
      <c r="C219" s="81"/>
      <c r="D219" s="81"/>
      <c r="E219" s="81"/>
      <c r="F219" s="82">
        <f>'Rnd 13'!$X$19</f>
        <v>0</v>
      </c>
      <c r="G219" s="83">
        <f t="shared" si="2"/>
        <v>0</v>
      </c>
    </row>
    <row r="220" spans="2:7" hidden="1" outlineLevel="1" x14ac:dyDescent="0.3">
      <c r="B220" s="80"/>
      <c r="C220" s="81"/>
      <c r="D220" s="81"/>
      <c r="E220" s="81"/>
      <c r="F220" s="82">
        <f>'Rnd 14'!$X$19</f>
        <v>0</v>
      </c>
      <c r="G220" s="83">
        <f t="shared" si="2"/>
        <v>0</v>
      </c>
    </row>
    <row r="221" spans="2:7" hidden="1" outlineLevel="1" x14ac:dyDescent="0.3">
      <c r="B221" s="80"/>
      <c r="C221" s="81"/>
      <c r="D221" s="81"/>
      <c r="E221" s="81"/>
      <c r="F221" s="82">
        <f>'Rnd 15'!$X$19</f>
        <v>0</v>
      </c>
      <c r="G221" s="83">
        <f t="shared" si="2"/>
        <v>0</v>
      </c>
    </row>
    <row r="222" spans="2:7" hidden="1" outlineLevel="1" x14ac:dyDescent="0.3">
      <c r="B222" s="80"/>
      <c r="C222" s="81"/>
      <c r="D222" s="81"/>
      <c r="E222" s="81"/>
      <c r="F222" s="82">
        <f>'Rnd 16'!$X$19</f>
        <v>0</v>
      </c>
      <c r="G222" s="83">
        <f t="shared" si="2"/>
        <v>0</v>
      </c>
    </row>
    <row r="223" spans="2:7" hidden="1" outlineLevel="1" x14ac:dyDescent="0.3">
      <c r="B223" s="80"/>
      <c r="C223" s="81"/>
      <c r="D223" s="81"/>
      <c r="E223" s="81"/>
      <c r="F223" s="82">
        <f>'Rnd 17'!$X$19</f>
        <v>0</v>
      </c>
      <c r="G223" s="83">
        <f t="shared" si="2"/>
        <v>0</v>
      </c>
    </row>
    <row r="224" spans="2:7" hidden="1" outlineLevel="1" x14ac:dyDescent="0.3">
      <c r="B224" s="80"/>
      <c r="C224" s="81"/>
      <c r="D224" s="81"/>
      <c r="E224" s="81"/>
      <c r="F224" s="82">
        <f>'Rnd 18'!$X$19</f>
        <v>0</v>
      </c>
      <c r="G224" s="83">
        <f t="shared" si="2"/>
        <v>0</v>
      </c>
    </row>
    <row r="225" spans="2:7" hidden="1" outlineLevel="1" x14ac:dyDescent="0.3">
      <c r="B225" s="80"/>
      <c r="C225" s="81"/>
      <c r="D225" s="81"/>
      <c r="E225" s="81"/>
      <c r="F225" s="82">
        <f>'Rnd 19'!$X$19</f>
        <v>0</v>
      </c>
      <c r="G225" s="83">
        <f t="shared" si="2"/>
        <v>0</v>
      </c>
    </row>
    <row r="226" spans="2:7" hidden="1" outlineLevel="1" x14ac:dyDescent="0.3">
      <c r="B226" s="80"/>
      <c r="C226" s="81"/>
      <c r="D226" s="81"/>
      <c r="E226" s="81"/>
      <c r="F226" s="82">
        <f>'Rnd 2'!$X$19</f>
        <v>0</v>
      </c>
      <c r="G226" s="83">
        <f t="shared" si="2"/>
        <v>0</v>
      </c>
    </row>
    <row r="227" spans="2:7" hidden="1" outlineLevel="1" x14ac:dyDescent="0.3">
      <c r="B227" s="80"/>
      <c r="C227" s="81"/>
      <c r="D227" s="81"/>
      <c r="E227" s="81"/>
      <c r="F227" s="82">
        <f>'Rnd 20'!$X$19</f>
        <v>0</v>
      </c>
      <c r="G227" s="83">
        <f t="shared" si="2"/>
        <v>0</v>
      </c>
    </row>
    <row r="228" spans="2:7" hidden="1" outlineLevel="1" x14ac:dyDescent="0.3">
      <c r="B228" s="80"/>
      <c r="C228" s="81"/>
      <c r="D228" s="81"/>
      <c r="E228" s="81"/>
      <c r="F228" s="82">
        <f>'Rnd 3'!$X$19</f>
        <v>0</v>
      </c>
      <c r="G228" s="83">
        <f t="shared" si="2"/>
        <v>0</v>
      </c>
    </row>
    <row r="229" spans="2:7" hidden="1" outlineLevel="1" x14ac:dyDescent="0.3">
      <c r="B229" s="80"/>
      <c r="C229" s="81"/>
      <c r="D229" s="81"/>
      <c r="E229" s="81"/>
      <c r="F229" s="82">
        <f>'Rnd 4'!$X$19</f>
        <v>0</v>
      </c>
      <c r="G229" s="83">
        <f t="shared" si="2"/>
        <v>0</v>
      </c>
    </row>
    <row r="230" spans="2:7" hidden="1" outlineLevel="1" x14ac:dyDescent="0.3">
      <c r="B230" s="80"/>
      <c r="C230" s="81"/>
      <c r="D230" s="81"/>
      <c r="E230" s="81"/>
      <c r="F230" s="82">
        <f>'Rnd 5'!$X$19</f>
        <v>0</v>
      </c>
      <c r="G230" s="83">
        <f t="shared" si="2"/>
        <v>0</v>
      </c>
    </row>
    <row r="231" spans="2:7" hidden="1" outlineLevel="1" x14ac:dyDescent="0.3">
      <c r="B231" s="80"/>
      <c r="C231" s="81"/>
      <c r="D231" s="81"/>
      <c r="E231" s="81"/>
      <c r="F231" s="82">
        <f>'Rnd 6'!$X$19</f>
        <v>0</v>
      </c>
      <c r="G231" s="83">
        <f t="shared" si="2"/>
        <v>0</v>
      </c>
    </row>
    <row r="232" spans="2:7" hidden="1" outlineLevel="1" x14ac:dyDescent="0.3">
      <c r="B232" s="80"/>
      <c r="C232" s="81"/>
      <c r="D232" s="81"/>
      <c r="E232" s="81"/>
      <c r="F232" s="82">
        <f>'Rnd 7'!$X$19</f>
        <v>0</v>
      </c>
      <c r="G232" s="83">
        <f t="shared" si="2"/>
        <v>0</v>
      </c>
    </row>
    <row r="233" spans="2:7" hidden="1" outlineLevel="1" x14ac:dyDescent="0.3">
      <c r="B233" s="80"/>
      <c r="C233" s="81"/>
      <c r="D233" s="81"/>
      <c r="E233" s="81"/>
      <c r="F233" s="82">
        <f>'Rnd 8'!$X$19</f>
        <v>0</v>
      </c>
      <c r="G233" s="83">
        <f t="shared" si="2"/>
        <v>0</v>
      </c>
    </row>
    <row r="234" spans="2:7" hidden="1" outlineLevel="1" x14ac:dyDescent="0.3">
      <c r="B234" s="80"/>
      <c r="C234" s="81"/>
      <c r="D234" s="81"/>
      <c r="E234" s="81"/>
      <c r="F234" s="82">
        <f>'Rnd 9'!$X$19</f>
        <v>0</v>
      </c>
      <c r="G234" s="83">
        <f t="shared" si="2"/>
        <v>0</v>
      </c>
    </row>
    <row r="235" spans="2:7" collapsed="1" x14ac:dyDescent="0.3">
      <c r="B235" s="80" t="s">
        <v>41</v>
      </c>
      <c r="C235" s="81"/>
      <c r="D235" s="81"/>
      <c r="E235" s="81"/>
      <c r="F235" s="82">
        <f>SUM(F215:F234)</f>
        <v>0</v>
      </c>
      <c r="G235" s="83">
        <f t="shared" si="2"/>
        <v>0</v>
      </c>
    </row>
    <row r="236" spans="2:7" hidden="1" outlineLevel="1" x14ac:dyDescent="0.3">
      <c r="B236" s="80"/>
      <c r="C236" s="81"/>
      <c r="D236" s="81"/>
      <c r="E236" s="81"/>
      <c r="F236" s="82">
        <f>'Rnd 1'!$X$20</f>
        <v>0</v>
      </c>
      <c r="G236" s="83">
        <f t="shared" si="2"/>
        <v>0</v>
      </c>
    </row>
    <row r="237" spans="2:7" hidden="1" outlineLevel="1" x14ac:dyDescent="0.3">
      <c r="B237" s="80"/>
      <c r="C237" s="81"/>
      <c r="D237" s="81"/>
      <c r="E237" s="81"/>
      <c r="F237" s="82">
        <f>'Rnd 10'!$X$20</f>
        <v>0</v>
      </c>
      <c r="G237" s="83">
        <f t="shared" si="2"/>
        <v>0</v>
      </c>
    </row>
    <row r="238" spans="2:7" hidden="1" outlineLevel="1" x14ac:dyDescent="0.3">
      <c r="B238" s="80"/>
      <c r="C238" s="81"/>
      <c r="D238" s="81"/>
      <c r="E238" s="81"/>
      <c r="F238" s="82">
        <f>'Rnd 11'!$X$20</f>
        <v>0</v>
      </c>
      <c r="G238" s="83">
        <f t="shared" si="2"/>
        <v>0</v>
      </c>
    </row>
    <row r="239" spans="2:7" hidden="1" outlineLevel="1" x14ac:dyDescent="0.3">
      <c r="B239" s="80"/>
      <c r="C239" s="81"/>
      <c r="D239" s="81"/>
      <c r="E239" s="81"/>
      <c r="F239" s="82">
        <f>'Rnd 12'!$X$20</f>
        <v>0</v>
      </c>
      <c r="G239" s="83">
        <f t="shared" si="2"/>
        <v>0</v>
      </c>
    </row>
    <row r="240" spans="2:7" hidden="1" outlineLevel="1" x14ac:dyDescent="0.3">
      <c r="B240" s="80"/>
      <c r="C240" s="81"/>
      <c r="D240" s="81"/>
      <c r="E240" s="81"/>
      <c r="F240" s="82">
        <f>'Rnd 13'!$X$20</f>
        <v>0</v>
      </c>
      <c r="G240" s="83">
        <f t="shared" si="2"/>
        <v>0</v>
      </c>
    </row>
    <row r="241" spans="2:7" hidden="1" outlineLevel="1" x14ac:dyDescent="0.3">
      <c r="B241" s="80"/>
      <c r="C241" s="81"/>
      <c r="D241" s="81"/>
      <c r="E241" s="81"/>
      <c r="F241" s="82">
        <f>'Rnd 14'!$X$20</f>
        <v>0</v>
      </c>
      <c r="G241" s="83">
        <f t="shared" si="2"/>
        <v>0</v>
      </c>
    </row>
    <row r="242" spans="2:7" hidden="1" outlineLevel="1" x14ac:dyDescent="0.3">
      <c r="B242" s="80"/>
      <c r="C242" s="81"/>
      <c r="D242" s="81"/>
      <c r="E242" s="81"/>
      <c r="F242" s="82">
        <f>'Rnd 15'!$X$20</f>
        <v>0</v>
      </c>
      <c r="G242" s="83">
        <f t="shared" si="2"/>
        <v>0</v>
      </c>
    </row>
    <row r="243" spans="2:7" hidden="1" outlineLevel="1" x14ac:dyDescent="0.3">
      <c r="B243" s="80"/>
      <c r="C243" s="81"/>
      <c r="D243" s="81"/>
      <c r="E243" s="81"/>
      <c r="F243" s="82">
        <f>'Rnd 16'!$X$20</f>
        <v>0</v>
      </c>
      <c r="G243" s="83">
        <f t="shared" si="2"/>
        <v>0</v>
      </c>
    </row>
    <row r="244" spans="2:7" hidden="1" outlineLevel="1" x14ac:dyDescent="0.3">
      <c r="B244" s="80"/>
      <c r="C244" s="81"/>
      <c r="D244" s="81"/>
      <c r="E244" s="81"/>
      <c r="F244" s="82">
        <f>'Rnd 17'!$X$20</f>
        <v>0</v>
      </c>
      <c r="G244" s="83">
        <f t="shared" si="2"/>
        <v>0</v>
      </c>
    </row>
    <row r="245" spans="2:7" hidden="1" outlineLevel="1" x14ac:dyDescent="0.3">
      <c r="B245" s="80"/>
      <c r="C245" s="81"/>
      <c r="D245" s="81"/>
      <c r="E245" s="81"/>
      <c r="F245" s="82">
        <f>'Rnd 18'!$X$20</f>
        <v>0</v>
      </c>
      <c r="G245" s="83">
        <f t="shared" si="2"/>
        <v>0</v>
      </c>
    </row>
    <row r="246" spans="2:7" hidden="1" outlineLevel="1" x14ac:dyDescent="0.3">
      <c r="B246" s="80"/>
      <c r="C246" s="81"/>
      <c r="D246" s="81"/>
      <c r="E246" s="81"/>
      <c r="F246" s="82">
        <f>'Rnd 19'!$X$20</f>
        <v>0</v>
      </c>
      <c r="G246" s="83">
        <f t="shared" si="2"/>
        <v>0</v>
      </c>
    </row>
    <row r="247" spans="2:7" hidden="1" outlineLevel="1" x14ac:dyDescent="0.3">
      <c r="B247" s="80"/>
      <c r="C247" s="81"/>
      <c r="D247" s="81"/>
      <c r="E247" s="81"/>
      <c r="F247" s="82">
        <f>'Rnd 2'!$X$20</f>
        <v>0</v>
      </c>
      <c r="G247" s="83">
        <f t="shared" si="2"/>
        <v>0</v>
      </c>
    </row>
    <row r="248" spans="2:7" hidden="1" outlineLevel="1" x14ac:dyDescent="0.3">
      <c r="B248" s="80"/>
      <c r="C248" s="81"/>
      <c r="D248" s="81"/>
      <c r="E248" s="81"/>
      <c r="F248" s="82">
        <f>'Rnd 20'!$X$20</f>
        <v>0</v>
      </c>
      <c r="G248" s="83">
        <f t="shared" si="2"/>
        <v>0</v>
      </c>
    </row>
    <row r="249" spans="2:7" hidden="1" outlineLevel="1" x14ac:dyDescent="0.3">
      <c r="B249" s="80"/>
      <c r="C249" s="81"/>
      <c r="D249" s="81"/>
      <c r="E249" s="81"/>
      <c r="F249" s="82">
        <f>'Rnd 3'!$X$20</f>
        <v>0</v>
      </c>
      <c r="G249" s="83">
        <f t="shared" si="2"/>
        <v>0</v>
      </c>
    </row>
    <row r="250" spans="2:7" hidden="1" outlineLevel="1" x14ac:dyDescent="0.3">
      <c r="B250" s="80"/>
      <c r="C250" s="81"/>
      <c r="D250" s="81"/>
      <c r="E250" s="81"/>
      <c r="F250" s="82">
        <f>'Rnd 4'!$X$20</f>
        <v>0</v>
      </c>
      <c r="G250" s="83">
        <f t="shared" si="2"/>
        <v>0</v>
      </c>
    </row>
    <row r="251" spans="2:7" hidden="1" outlineLevel="1" x14ac:dyDescent="0.3">
      <c r="B251" s="80"/>
      <c r="C251" s="81"/>
      <c r="D251" s="81"/>
      <c r="E251" s="81"/>
      <c r="F251" s="82">
        <f>'Rnd 5'!$X$20</f>
        <v>0</v>
      </c>
      <c r="G251" s="83">
        <f t="shared" si="2"/>
        <v>0</v>
      </c>
    </row>
    <row r="252" spans="2:7" hidden="1" outlineLevel="1" x14ac:dyDescent="0.3">
      <c r="B252" s="80"/>
      <c r="C252" s="81"/>
      <c r="D252" s="81"/>
      <c r="E252" s="81"/>
      <c r="F252" s="82">
        <f>'Rnd 6'!$X$20</f>
        <v>0</v>
      </c>
      <c r="G252" s="83">
        <f t="shared" si="2"/>
        <v>0</v>
      </c>
    </row>
    <row r="253" spans="2:7" hidden="1" outlineLevel="1" x14ac:dyDescent="0.3">
      <c r="B253" s="80"/>
      <c r="C253" s="81"/>
      <c r="D253" s="81"/>
      <c r="E253" s="81"/>
      <c r="F253" s="82">
        <f>'Rnd 7'!$X$20</f>
        <v>0</v>
      </c>
      <c r="G253" s="83">
        <f t="shared" si="2"/>
        <v>0</v>
      </c>
    </row>
    <row r="254" spans="2:7" hidden="1" outlineLevel="1" x14ac:dyDescent="0.3">
      <c r="B254" s="80"/>
      <c r="C254" s="81"/>
      <c r="D254" s="81"/>
      <c r="E254" s="81"/>
      <c r="F254" s="82">
        <f>'Rnd 8'!$X$20</f>
        <v>0</v>
      </c>
      <c r="G254" s="83">
        <f t="shared" si="2"/>
        <v>0</v>
      </c>
    </row>
    <row r="255" spans="2:7" hidden="1" outlineLevel="1" x14ac:dyDescent="0.3">
      <c r="B255" s="80"/>
      <c r="C255" s="81"/>
      <c r="D255" s="81"/>
      <c r="E255" s="81"/>
      <c r="F255" s="82">
        <f>'Rnd 9'!$X$20</f>
        <v>0</v>
      </c>
      <c r="G255" s="83">
        <f t="shared" si="2"/>
        <v>0</v>
      </c>
    </row>
    <row r="256" spans="2:7" collapsed="1" x14ac:dyDescent="0.3">
      <c r="B256" s="80" t="s">
        <v>42</v>
      </c>
      <c r="C256" s="81"/>
      <c r="D256" s="81"/>
      <c r="E256" s="81"/>
      <c r="F256" s="82">
        <f>SUM(F236:F255)</f>
        <v>0</v>
      </c>
      <c r="G256" s="83">
        <f t="shared" si="2"/>
        <v>0</v>
      </c>
    </row>
    <row r="257" spans="2:7" hidden="1" outlineLevel="1" x14ac:dyDescent="0.3">
      <c r="B257" s="137"/>
      <c r="C257" s="138"/>
      <c r="D257" s="138"/>
      <c r="E257" s="138"/>
      <c r="F257" s="148">
        <f>'Rnd 1'!$X$21</f>
        <v>0</v>
      </c>
      <c r="G257" s="139">
        <f t="shared" ref="G257:G277" si="3">F257/($E$3*18)</f>
        <v>0</v>
      </c>
    </row>
    <row r="258" spans="2:7" hidden="1" outlineLevel="1" x14ac:dyDescent="0.3">
      <c r="B258" s="137"/>
      <c r="C258" s="138"/>
      <c r="D258" s="138"/>
      <c r="E258" s="138"/>
      <c r="F258" s="148">
        <f>'Rnd 10'!$X$21</f>
        <v>0</v>
      </c>
      <c r="G258" s="139">
        <f t="shared" si="3"/>
        <v>0</v>
      </c>
    </row>
    <row r="259" spans="2:7" hidden="1" outlineLevel="1" x14ac:dyDescent="0.3">
      <c r="B259" s="137"/>
      <c r="C259" s="138"/>
      <c r="D259" s="138"/>
      <c r="E259" s="138"/>
      <c r="F259" s="148">
        <f>'Rnd 11'!$X$21</f>
        <v>0</v>
      </c>
      <c r="G259" s="139">
        <f t="shared" si="3"/>
        <v>0</v>
      </c>
    </row>
    <row r="260" spans="2:7" hidden="1" outlineLevel="1" x14ac:dyDescent="0.3">
      <c r="B260" s="137"/>
      <c r="C260" s="138"/>
      <c r="D260" s="138"/>
      <c r="E260" s="138"/>
      <c r="F260" s="148">
        <f>'Rnd 12'!$X$21</f>
        <v>0</v>
      </c>
      <c r="G260" s="139">
        <f t="shared" si="3"/>
        <v>0</v>
      </c>
    </row>
    <row r="261" spans="2:7" hidden="1" outlineLevel="1" x14ac:dyDescent="0.3">
      <c r="B261" s="137"/>
      <c r="C261" s="138"/>
      <c r="D261" s="138"/>
      <c r="E261" s="138"/>
      <c r="F261" s="148">
        <f>'Rnd 13'!$X$21</f>
        <v>0</v>
      </c>
      <c r="G261" s="139">
        <f t="shared" si="3"/>
        <v>0</v>
      </c>
    </row>
    <row r="262" spans="2:7" hidden="1" outlineLevel="1" x14ac:dyDescent="0.3">
      <c r="B262" s="137"/>
      <c r="C262" s="138"/>
      <c r="D262" s="138"/>
      <c r="E262" s="138"/>
      <c r="F262" s="148">
        <f>'Rnd 14'!$X$21</f>
        <v>0</v>
      </c>
      <c r="G262" s="139">
        <f t="shared" si="3"/>
        <v>0</v>
      </c>
    </row>
    <row r="263" spans="2:7" hidden="1" outlineLevel="1" x14ac:dyDescent="0.3">
      <c r="B263" s="137"/>
      <c r="C263" s="138"/>
      <c r="D263" s="138"/>
      <c r="E263" s="138"/>
      <c r="F263" s="148">
        <f>'Rnd 15'!$X$21</f>
        <v>0</v>
      </c>
      <c r="G263" s="139">
        <f t="shared" si="3"/>
        <v>0</v>
      </c>
    </row>
    <row r="264" spans="2:7" hidden="1" outlineLevel="1" x14ac:dyDescent="0.3">
      <c r="B264" s="137"/>
      <c r="C264" s="138"/>
      <c r="D264" s="138"/>
      <c r="E264" s="138"/>
      <c r="F264" s="148">
        <f>'Rnd 16'!$X$21</f>
        <v>0</v>
      </c>
      <c r="G264" s="139">
        <f t="shared" si="3"/>
        <v>0</v>
      </c>
    </row>
    <row r="265" spans="2:7" hidden="1" outlineLevel="1" x14ac:dyDescent="0.3">
      <c r="B265" s="137"/>
      <c r="C265" s="138"/>
      <c r="D265" s="138"/>
      <c r="E265" s="138"/>
      <c r="F265" s="148">
        <f>'Rnd 17'!$X$21</f>
        <v>0</v>
      </c>
      <c r="G265" s="139">
        <f t="shared" si="3"/>
        <v>0</v>
      </c>
    </row>
    <row r="266" spans="2:7" hidden="1" outlineLevel="1" x14ac:dyDescent="0.3">
      <c r="B266" s="137"/>
      <c r="C266" s="138"/>
      <c r="D266" s="138"/>
      <c r="E266" s="138"/>
      <c r="F266" s="148">
        <f>'Rnd 18'!$X$21</f>
        <v>0</v>
      </c>
      <c r="G266" s="139">
        <f t="shared" si="3"/>
        <v>0</v>
      </c>
    </row>
    <row r="267" spans="2:7" hidden="1" outlineLevel="1" x14ac:dyDescent="0.3">
      <c r="B267" s="137"/>
      <c r="C267" s="138"/>
      <c r="D267" s="138"/>
      <c r="E267" s="138"/>
      <c r="F267" s="148">
        <f>'Rnd 19'!$X$21</f>
        <v>0</v>
      </c>
      <c r="G267" s="139">
        <f t="shared" si="3"/>
        <v>0</v>
      </c>
    </row>
    <row r="268" spans="2:7" hidden="1" outlineLevel="1" x14ac:dyDescent="0.3">
      <c r="B268" s="137"/>
      <c r="C268" s="138"/>
      <c r="D268" s="138"/>
      <c r="E268" s="138"/>
      <c r="F268" s="148">
        <f>'Rnd 2'!$X$21</f>
        <v>0</v>
      </c>
      <c r="G268" s="139">
        <f t="shared" si="3"/>
        <v>0</v>
      </c>
    </row>
    <row r="269" spans="2:7" hidden="1" outlineLevel="1" x14ac:dyDescent="0.3">
      <c r="B269" s="137"/>
      <c r="C269" s="138"/>
      <c r="D269" s="138"/>
      <c r="E269" s="138"/>
      <c r="F269" s="148">
        <f>'Rnd 20'!$X$21</f>
        <v>0</v>
      </c>
      <c r="G269" s="139">
        <f t="shared" si="3"/>
        <v>0</v>
      </c>
    </row>
    <row r="270" spans="2:7" hidden="1" outlineLevel="1" x14ac:dyDescent="0.3">
      <c r="B270" s="137"/>
      <c r="C270" s="138"/>
      <c r="D270" s="138"/>
      <c r="E270" s="138"/>
      <c r="F270" s="148">
        <f>'Rnd 3'!$X$21</f>
        <v>0</v>
      </c>
      <c r="G270" s="139">
        <f t="shared" si="3"/>
        <v>0</v>
      </c>
    </row>
    <row r="271" spans="2:7" hidden="1" outlineLevel="1" x14ac:dyDescent="0.3">
      <c r="B271" s="137"/>
      <c r="C271" s="138"/>
      <c r="D271" s="138"/>
      <c r="E271" s="138"/>
      <c r="F271" s="148">
        <f>'Rnd 4'!$X$21</f>
        <v>0</v>
      </c>
      <c r="G271" s="139">
        <f t="shared" si="3"/>
        <v>0</v>
      </c>
    </row>
    <row r="272" spans="2:7" hidden="1" outlineLevel="1" x14ac:dyDescent="0.3">
      <c r="B272" s="137"/>
      <c r="C272" s="138"/>
      <c r="D272" s="138"/>
      <c r="E272" s="138"/>
      <c r="F272" s="148">
        <f>'Rnd 5'!$X$21</f>
        <v>0</v>
      </c>
      <c r="G272" s="139">
        <f t="shared" si="3"/>
        <v>0</v>
      </c>
    </row>
    <row r="273" spans="2:8" hidden="1" outlineLevel="1" x14ac:dyDescent="0.3">
      <c r="B273" s="137"/>
      <c r="C273" s="138"/>
      <c r="D273" s="138"/>
      <c r="E273" s="138"/>
      <c r="F273" s="148">
        <f>'Rnd 6'!$X$21</f>
        <v>0</v>
      </c>
      <c r="G273" s="139">
        <f t="shared" si="3"/>
        <v>0</v>
      </c>
    </row>
    <row r="274" spans="2:8" hidden="1" outlineLevel="1" x14ac:dyDescent="0.3">
      <c r="B274" s="137"/>
      <c r="C274" s="138"/>
      <c r="D274" s="138"/>
      <c r="E274" s="138"/>
      <c r="F274" s="148">
        <f>'Rnd 7'!$X$21</f>
        <v>0</v>
      </c>
      <c r="G274" s="139">
        <f t="shared" si="3"/>
        <v>0</v>
      </c>
    </row>
    <row r="275" spans="2:8" hidden="1" outlineLevel="1" x14ac:dyDescent="0.3">
      <c r="B275" s="137"/>
      <c r="C275" s="138"/>
      <c r="D275" s="138"/>
      <c r="E275" s="138"/>
      <c r="F275" s="148">
        <f>'Rnd 8'!$X$21</f>
        <v>0</v>
      </c>
      <c r="G275" s="139">
        <f t="shared" si="3"/>
        <v>0</v>
      </c>
    </row>
    <row r="276" spans="2:8" hidden="1" outlineLevel="1" x14ac:dyDescent="0.3">
      <c r="B276" s="137"/>
      <c r="C276" s="138"/>
      <c r="D276" s="138"/>
      <c r="E276" s="138"/>
      <c r="F276" s="148">
        <f>'Rnd 9'!$X$21</f>
        <v>0</v>
      </c>
      <c r="G276" s="139">
        <f t="shared" si="3"/>
        <v>0</v>
      </c>
    </row>
    <row r="277" spans="2:8" collapsed="1" x14ac:dyDescent="0.3">
      <c r="B277" s="91" t="s">
        <v>43</v>
      </c>
      <c r="C277" s="92"/>
      <c r="D277" s="92"/>
      <c r="E277" s="92"/>
      <c r="F277" s="93">
        <f>SUM(F257:F276)</f>
        <v>0</v>
      </c>
      <c r="G277" s="94">
        <f t="shared" si="3"/>
        <v>0</v>
      </c>
      <c r="H277" s="115">
        <f>SUM(G193:G277)</f>
        <v>0</v>
      </c>
    </row>
    <row r="279" spans="2:8" hidden="1" outlineLevel="1" x14ac:dyDescent="0.3">
      <c r="F279" s="4">
        <f>'Rnd 1'!$X$22</f>
        <v>0</v>
      </c>
    </row>
    <row r="280" spans="2:8" hidden="1" outlineLevel="1" x14ac:dyDescent="0.3">
      <c r="F280" s="4">
        <f>'Rnd 10'!$X$22</f>
        <v>0</v>
      </c>
    </row>
    <row r="281" spans="2:8" hidden="1" outlineLevel="1" x14ac:dyDescent="0.3">
      <c r="F281" s="4">
        <f>'Rnd 11'!$X$22</f>
        <v>0</v>
      </c>
    </row>
    <row r="282" spans="2:8" hidden="1" outlineLevel="1" x14ac:dyDescent="0.3">
      <c r="F282" s="4">
        <f>'Rnd 12'!$X$22</f>
        <v>0</v>
      </c>
    </row>
    <row r="283" spans="2:8" hidden="1" outlineLevel="1" x14ac:dyDescent="0.3">
      <c r="F283" s="4">
        <f>'Rnd 13'!$X$22</f>
        <v>0</v>
      </c>
    </row>
    <row r="284" spans="2:8" hidden="1" outlineLevel="1" x14ac:dyDescent="0.3">
      <c r="F284" s="4">
        <f>'Rnd 14'!$X$22</f>
        <v>0</v>
      </c>
    </row>
    <row r="285" spans="2:8" hidden="1" outlineLevel="1" x14ac:dyDescent="0.3">
      <c r="F285" s="4">
        <f>'Rnd 15'!$X$22</f>
        <v>0</v>
      </c>
    </row>
    <row r="286" spans="2:8" hidden="1" outlineLevel="1" x14ac:dyDescent="0.3">
      <c r="F286" s="4">
        <f>'Rnd 16'!$X$22</f>
        <v>0</v>
      </c>
    </row>
    <row r="287" spans="2:8" hidden="1" outlineLevel="1" x14ac:dyDescent="0.3">
      <c r="F287" s="4">
        <f>'Rnd 17'!$X$22</f>
        <v>0</v>
      </c>
    </row>
    <row r="288" spans="2:8" hidden="1" outlineLevel="1" x14ac:dyDescent="0.3">
      <c r="F288" s="4">
        <f>'Rnd 18'!$X$22</f>
        <v>0</v>
      </c>
    </row>
    <row r="289" spans="2:7" hidden="1" outlineLevel="1" x14ac:dyDescent="0.3">
      <c r="F289" s="4">
        <f>'Rnd 19'!$X$22</f>
        <v>0</v>
      </c>
    </row>
    <row r="290" spans="2:7" hidden="1" outlineLevel="1" x14ac:dyDescent="0.3">
      <c r="F290" s="4">
        <f>'Rnd 2'!$X$22</f>
        <v>0</v>
      </c>
    </row>
    <row r="291" spans="2:7" hidden="1" outlineLevel="1" x14ac:dyDescent="0.3">
      <c r="F291" s="4">
        <f>'Rnd 20'!$X$22</f>
        <v>0</v>
      </c>
    </row>
    <row r="292" spans="2:7" hidden="1" outlineLevel="1" x14ac:dyDescent="0.3">
      <c r="F292" s="4">
        <f>'Rnd 3'!$X$22</f>
        <v>0</v>
      </c>
    </row>
    <row r="293" spans="2:7" hidden="1" outlineLevel="1" x14ac:dyDescent="0.3">
      <c r="F293" s="4">
        <f>'Rnd 4'!$X$22</f>
        <v>0</v>
      </c>
    </row>
    <row r="294" spans="2:7" hidden="1" outlineLevel="1" x14ac:dyDescent="0.3">
      <c r="F294" s="4">
        <f>'Rnd 5'!$X$22</f>
        <v>0</v>
      </c>
    </row>
    <row r="295" spans="2:7" hidden="1" outlineLevel="1" x14ac:dyDescent="0.3">
      <c r="F295" s="4">
        <f>'Rnd 6'!$X$22</f>
        <v>0</v>
      </c>
    </row>
    <row r="296" spans="2:7" hidden="1" outlineLevel="1" x14ac:dyDescent="0.3">
      <c r="F296" s="4">
        <f>'Rnd 7'!$X$22</f>
        <v>0</v>
      </c>
    </row>
    <row r="297" spans="2:7" hidden="1" outlineLevel="1" x14ac:dyDescent="0.3">
      <c r="F297" s="4">
        <f>'Rnd 8'!$X$22</f>
        <v>0</v>
      </c>
    </row>
    <row r="298" spans="2:7" hidden="1" outlineLevel="1" x14ac:dyDescent="0.3">
      <c r="F298" s="4">
        <f>'Rnd 9'!$X$22</f>
        <v>0</v>
      </c>
    </row>
    <row r="299" spans="2:7" ht="15.6" collapsed="1" x14ac:dyDescent="0.3">
      <c r="B299" s="112" t="s">
        <v>62</v>
      </c>
      <c r="C299" s="95"/>
      <c r="D299" s="95"/>
      <c r="E299" s="96"/>
      <c r="F299" s="96">
        <f>SUM(F279:F298)/E3</f>
        <v>0</v>
      </c>
      <c r="G299" s="159" t="s">
        <v>65</v>
      </c>
    </row>
    <row r="300" spans="2:7" ht="15.6" hidden="1" outlineLevel="1" x14ac:dyDescent="0.3">
      <c r="B300" s="112"/>
      <c r="C300" s="95"/>
      <c r="D300" s="95"/>
      <c r="E300" s="96"/>
      <c r="F300" s="96">
        <f>'Rnd 1'!$X$23</f>
        <v>0</v>
      </c>
      <c r="G300" s="97"/>
    </row>
    <row r="301" spans="2:7" ht="15.6" hidden="1" outlineLevel="1" x14ac:dyDescent="0.3">
      <c r="B301" s="112"/>
      <c r="C301" s="95"/>
      <c r="D301" s="95"/>
      <c r="E301" s="96"/>
      <c r="F301" s="96">
        <f>'Rnd 10'!$X$23</f>
        <v>0</v>
      </c>
      <c r="G301" s="97"/>
    </row>
    <row r="302" spans="2:7" ht="15.6" hidden="1" outlineLevel="1" x14ac:dyDescent="0.3">
      <c r="B302" s="112"/>
      <c r="C302" s="95"/>
      <c r="D302" s="95"/>
      <c r="E302" s="96"/>
      <c r="F302" s="96">
        <f>'Rnd 11'!$X$23</f>
        <v>0</v>
      </c>
      <c r="G302" s="97"/>
    </row>
    <row r="303" spans="2:7" ht="15.6" hidden="1" outlineLevel="1" x14ac:dyDescent="0.3">
      <c r="B303" s="112"/>
      <c r="C303" s="95"/>
      <c r="D303" s="95"/>
      <c r="E303" s="96"/>
      <c r="F303" s="96">
        <f>'Rnd 12'!$X$23</f>
        <v>0</v>
      </c>
      <c r="G303" s="97"/>
    </row>
    <row r="304" spans="2:7" ht="15.6" hidden="1" outlineLevel="1" x14ac:dyDescent="0.3">
      <c r="B304" s="112"/>
      <c r="C304" s="95"/>
      <c r="D304" s="95"/>
      <c r="E304" s="96"/>
      <c r="F304" s="96">
        <f>'Rnd 13'!$X$23</f>
        <v>0</v>
      </c>
      <c r="G304" s="97"/>
    </row>
    <row r="305" spans="2:7" ht="15.6" hidden="1" outlineLevel="1" x14ac:dyDescent="0.3">
      <c r="B305" s="112"/>
      <c r="C305" s="95"/>
      <c r="D305" s="95"/>
      <c r="E305" s="96"/>
      <c r="F305" s="96">
        <f>'Rnd 14'!$X$23</f>
        <v>0</v>
      </c>
      <c r="G305" s="97"/>
    </row>
    <row r="306" spans="2:7" ht="15.6" hidden="1" outlineLevel="1" x14ac:dyDescent="0.3">
      <c r="B306" s="112"/>
      <c r="C306" s="95"/>
      <c r="D306" s="95"/>
      <c r="E306" s="96"/>
      <c r="F306" s="96">
        <f>'Rnd 15'!$X$23</f>
        <v>0</v>
      </c>
      <c r="G306" s="97"/>
    </row>
    <row r="307" spans="2:7" ht="15.6" hidden="1" outlineLevel="1" x14ac:dyDescent="0.3">
      <c r="B307" s="112"/>
      <c r="C307" s="95"/>
      <c r="D307" s="95"/>
      <c r="E307" s="96"/>
      <c r="F307" s="96">
        <f>'Rnd 16'!$X$23</f>
        <v>0</v>
      </c>
      <c r="G307" s="97"/>
    </row>
    <row r="308" spans="2:7" ht="15.6" hidden="1" outlineLevel="1" x14ac:dyDescent="0.3">
      <c r="B308" s="112"/>
      <c r="C308" s="95"/>
      <c r="D308" s="95"/>
      <c r="E308" s="96"/>
      <c r="F308" s="96">
        <f>'Rnd 17'!$X$23</f>
        <v>0</v>
      </c>
      <c r="G308" s="97"/>
    </row>
    <row r="309" spans="2:7" ht="15.6" hidden="1" outlineLevel="1" x14ac:dyDescent="0.3">
      <c r="B309" s="112"/>
      <c r="C309" s="95"/>
      <c r="D309" s="95"/>
      <c r="E309" s="96"/>
      <c r="F309" s="96">
        <f>'Rnd 18'!$X$23</f>
        <v>0</v>
      </c>
      <c r="G309" s="97"/>
    </row>
    <row r="310" spans="2:7" ht="15.6" hidden="1" outlineLevel="1" x14ac:dyDescent="0.3">
      <c r="B310" s="112"/>
      <c r="C310" s="95"/>
      <c r="D310" s="95"/>
      <c r="E310" s="96"/>
      <c r="F310" s="96">
        <f>'Rnd 19'!$X$23</f>
        <v>0</v>
      </c>
      <c r="G310" s="97"/>
    </row>
    <row r="311" spans="2:7" ht="15.6" hidden="1" outlineLevel="1" x14ac:dyDescent="0.3">
      <c r="B311" s="112"/>
      <c r="C311" s="95"/>
      <c r="D311" s="95"/>
      <c r="E311" s="96"/>
      <c r="F311" s="96">
        <f>'Rnd 2'!$X$23</f>
        <v>0</v>
      </c>
      <c r="G311" s="97"/>
    </row>
    <row r="312" spans="2:7" ht="15.6" hidden="1" outlineLevel="1" x14ac:dyDescent="0.3">
      <c r="B312" s="112"/>
      <c r="C312" s="95"/>
      <c r="D312" s="95"/>
      <c r="E312" s="96"/>
      <c r="F312" s="96">
        <f>'Rnd 20'!$X$23</f>
        <v>0</v>
      </c>
      <c r="G312" s="97"/>
    </row>
    <row r="313" spans="2:7" ht="15.6" hidden="1" outlineLevel="1" x14ac:dyDescent="0.3">
      <c r="B313" s="112"/>
      <c r="C313" s="95"/>
      <c r="D313" s="95"/>
      <c r="E313" s="96"/>
      <c r="F313" s="96">
        <f>'Rnd 3'!$X$23</f>
        <v>0</v>
      </c>
      <c r="G313" s="97"/>
    </row>
    <row r="314" spans="2:7" ht="15.6" hidden="1" outlineLevel="1" x14ac:dyDescent="0.3">
      <c r="B314" s="112"/>
      <c r="C314" s="95"/>
      <c r="D314" s="95"/>
      <c r="E314" s="96"/>
      <c r="F314" s="96">
        <f>'Rnd 4'!$X$23</f>
        <v>0</v>
      </c>
      <c r="G314" s="97"/>
    </row>
    <row r="315" spans="2:7" ht="15.6" hidden="1" outlineLevel="1" x14ac:dyDescent="0.3">
      <c r="B315" s="112"/>
      <c r="C315" s="95"/>
      <c r="D315" s="95"/>
      <c r="E315" s="96"/>
      <c r="F315" s="96">
        <f>'Rnd 5'!$X$23</f>
        <v>0</v>
      </c>
      <c r="G315" s="97"/>
    </row>
    <row r="316" spans="2:7" ht="15.6" hidden="1" outlineLevel="1" x14ac:dyDescent="0.3">
      <c r="B316" s="112"/>
      <c r="C316" s="95"/>
      <c r="D316" s="95"/>
      <c r="E316" s="96"/>
      <c r="F316" s="96">
        <f>'Rnd 6'!$X$23</f>
        <v>0</v>
      </c>
      <c r="G316" s="97"/>
    </row>
    <row r="317" spans="2:7" ht="15.6" hidden="1" outlineLevel="1" x14ac:dyDescent="0.3">
      <c r="B317" s="112"/>
      <c r="C317" s="95"/>
      <c r="D317" s="95"/>
      <c r="E317" s="96"/>
      <c r="F317" s="96">
        <f>'Rnd 7'!$X$23</f>
        <v>0</v>
      </c>
      <c r="G317" s="97"/>
    </row>
    <row r="318" spans="2:7" ht="15.6" hidden="1" outlineLevel="1" x14ac:dyDescent="0.3">
      <c r="B318" s="112"/>
      <c r="C318" s="95"/>
      <c r="D318" s="95"/>
      <c r="E318" s="96"/>
      <c r="F318" s="96">
        <f>'Rnd 8'!$X$23</f>
        <v>0</v>
      </c>
      <c r="G318" s="97"/>
    </row>
    <row r="319" spans="2:7" ht="15.6" hidden="1" outlineLevel="1" x14ac:dyDescent="0.3">
      <c r="B319" s="112"/>
      <c r="C319" s="95"/>
      <c r="D319" s="95"/>
      <c r="E319" s="96"/>
      <c r="F319" s="96">
        <f>'Rnd 9'!$X$23</f>
        <v>0</v>
      </c>
      <c r="G319" s="97"/>
    </row>
    <row r="320" spans="2:7" ht="15.6" collapsed="1" x14ac:dyDescent="0.3">
      <c r="B320" s="116" t="s">
        <v>55</v>
      </c>
      <c r="C320" s="117"/>
      <c r="D320" s="117"/>
      <c r="E320" s="117"/>
      <c r="F320" s="118">
        <f>SUM(F300:F319)</f>
        <v>0</v>
      </c>
      <c r="G320" s="160">
        <f>F320/(E3*18)</f>
        <v>0</v>
      </c>
    </row>
    <row r="321" spans="2:7" ht="15.6" hidden="1" outlineLevel="1" x14ac:dyDescent="0.3">
      <c r="B321" s="116"/>
      <c r="C321" s="117"/>
      <c r="D321" s="117"/>
      <c r="E321" s="117"/>
      <c r="F321" s="118">
        <f>'Rnd 1'!$X$24</f>
        <v>0</v>
      </c>
      <c r="G321" s="97"/>
    </row>
    <row r="322" spans="2:7" ht="15.6" hidden="1" outlineLevel="1" x14ac:dyDescent="0.3">
      <c r="B322" s="116"/>
      <c r="C322" s="117"/>
      <c r="D322" s="117"/>
      <c r="E322" s="117"/>
      <c r="F322" s="118">
        <f>'Rnd 10'!$X$24</f>
        <v>0</v>
      </c>
      <c r="G322" s="97"/>
    </row>
    <row r="323" spans="2:7" ht="15.6" hidden="1" outlineLevel="1" x14ac:dyDescent="0.3">
      <c r="B323" s="116"/>
      <c r="C323" s="117"/>
      <c r="D323" s="117"/>
      <c r="E323" s="117"/>
      <c r="F323" s="118">
        <f>'Rnd 11'!$X$24</f>
        <v>0</v>
      </c>
      <c r="G323" s="97"/>
    </row>
    <row r="324" spans="2:7" ht="15.6" hidden="1" outlineLevel="1" x14ac:dyDescent="0.3">
      <c r="B324" s="116"/>
      <c r="C324" s="117"/>
      <c r="D324" s="117"/>
      <c r="E324" s="117"/>
      <c r="F324" s="118">
        <f>'Rnd 12'!$X$24</f>
        <v>0</v>
      </c>
      <c r="G324" s="97"/>
    </row>
    <row r="325" spans="2:7" ht="15.6" hidden="1" outlineLevel="1" x14ac:dyDescent="0.3">
      <c r="B325" s="116"/>
      <c r="C325" s="117"/>
      <c r="D325" s="117"/>
      <c r="E325" s="117"/>
      <c r="F325" s="118">
        <f>'Rnd 13'!$X$24</f>
        <v>0</v>
      </c>
      <c r="G325" s="97"/>
    </row>
    <row r="326" spans="2:7" ht="15.6" hidden="1" outlineLevel="1" x14ac:dyDescent="0.3">
      <c r="B326" s="116"/>
      <c r="C326" s="117"/>
      <c r="D326" s="117"/>
      <c r="E326" s="117"/>
      <c r="F326" s="118">
        <f>'Rnd 14'!$X$24</f>
        <v>0</v>
      </c>
      <c r="G326" s="97"/>
    </row>
    <row r="327" spans="2:7" ht="15.6" hidden="1" outlineLevel="1" x14ac:dyDescent="0.3">
      <c r="B327" s="116"/>
      <c r="C327" s="117"/>
      <c r="D327" s="117"/>
      <c r="E327" s="117"/>
      <c r="F327" s="118">
        <f>'Rnd 15'!$X$24</f>
        <v>0</v>
      </c>
      <c r="G327" s="97"/>
    </row>
    <row r="328" spans="2:7" ht="15.6" hidden="1" outlineLevel="1" x14ac:dyDescent="0.3">
      <c r="B328" s="116"/>
      <c r="C328" s="117"/>
      <c r="D328" s="117"/>
      <c r="E328" s="117"/>
      <c r="F328" s="118">
        <f>'Rnd 16'!$X$24</f>
        <v>0</v>
      </c>
      <c r="G328" s="97"/>
    </row>
    <row r="329" spans="2:7" ht="15.6" hidden="1" outlineLevel="1" x14ac:dyDescent="0.3">
      <c r="B329" s="116"/>
      <c r="C329" s="117"/>
      <c r="D329" s="117"/>
      <c r="E329" s="117"/>
      <c r="F329" s="118">
        <f>'Rnd 17'!$X$24</f>
        <v>0</v>
      </c>
      <c r="G329" s="97"/>
    </row>
    <row r="330" spans="2:7" ht="15.6" hidden="1" outlineLevel="1" x14ac:dyDescent="0.3">
      <c r="B330" s="116"/>
      <c r="C330" s="117"/>
      <c r="D330" s="117"/>
      <c r="E330" s="117"/>
      <c r="F330" s="118">
        <f>'Rnd 18'!$X$24</f>
        <v>0</v>
      </c>
      <c r="G330" s="97"/>
    </row>
    <row r="331" spans="2:7" ht="15.6" hidden="1" outlineLevel="1" x14ac:dyDescent="0.3">
      <c r="B331" s="116"/>
      <c r="C331" s="117"/>
      <c r="D331" s="117"/>
      <c r="E331" s="117"/>
      <c r="F331" s="118">
        <f>'Rnd 19'!$X$24</f>
        <v>0</v>
      </c>
      <c r="G331" s="97"/>
    </row>
    <row r="332" spans="2:7" ht="15.6" hidden="1" outlineLevel="1" x14ac:dyDescent="0.3">
      <c r="B332" s="116"/>
      <c r="C332" s="117"/>
      <c r="D332" s="117"/>
      <c r="E332" s="117"/>
      <c r="F332" s="118">
        <f>'Rnd 2'!$X$24</f>
        <v>0</v>
      </c>
      <c r="G332" s="97"/>
    </row>
    <row r="333" spans="2:7" ht="15.6" hidden="1" outlineLevel="1" x14ac:dyDescent="0.3">
      <c r="B333" s="116"/>
      <c r="C333" s="117"/>
      <c r="D333" s="117"/>
      <c r="E333" s="117"/>
      <c r="F333" s="118">
        <f>'Rnd 20'!$X$24</f>
        <v>0</v>
      </c>
      <c r="G333" s="97"/>
    </row>
    <row r="334" spans="2:7" ht="15.6" hidden="1" outlineLevel="1" x14ac:dyDescent="0.3">
      <c r="B334" s="116"/>
      <c r="C334" s="117"/>
      <c r="D334" s="117"/>
      <c r="E334" s="117"/>
      <c r="F334" s="118">
        <f>'Rnd 3'!$X$24</f>
        <v>0</v>
      </c>
      <c r="G334" s="97"/>
    </row>
    <row r="335" spans="2:7" ht="15.6" hidden="1" outlineLevel="1" x14ac:dyDescent="0.3">
      <c r="B335" s="116"/>
      <c r="C335" s="117"/>
      <c r="D335" s="117"/>
      <c r="E335" s="117"/>
      <c r="F335" s="118">
        <f>'Rnd 4'!$X$24</f>
        <v>0</v>
      </c>
      <c r="G335" s="97"/>
    </row>
    <row r="336" spans="2:7" ht="15.6" hidden="1" outlineLevel="1" x14ac:dyDescent="0.3">
      <c r="B336" s="116"/>
      <c r="C336" s="117"/>
      <c r="D336" s="117"/>
      <c r="E336" s="117"/>
      <c r="F336" s="118">
        <f>'Rnd 5'!$X$24</f>
        <v>0</v>
      </c>
      <c r="G336" s="97"/>
    </row>
    <row r="337" spans="2:7" ht="15.6" hidden="1" outlineLevel="1" x14ac:dyDescent="0.3">
      <c r="B337" s="116"/>
      <c r="C337" s="117"/>
      <c r="D337" s="117"/>
      <c r="E337" s="117"/>
      <c r="F337" s="118">
        <f>'Rnd 6'!$X$24</f>
        <v>0</v>
      </c>
      <c r="G337" s="97"/>
    </row>
    <row r="338" spans="2:7" ht="15.6" hidden="1" outlineLevel="1" x14ac:dyDescent="0.3">
      <c r="B338" s="116"/>
      <c r="C338" s="117"/>
      <c r="D338" s="117"/>
      <c r="E338" s="117"/>
      <c r="F338" s="118">
        <f>'Rnd 7'!$X$24</f>
        <v>0</v>
      </c>
      <c r="G338" s="97"/>
    </row>
    <row r="339" spans="2:7" ht="15.6" hidden="1" outlineLevel="1" x14ac:dyDescent="0.3">
      <c r="B339" s="116"/>
      <c r="C339" s="117"/>
      <c r="D339" s="117"/>
      <c r="E339" s="117"/>
      <c r="F339" s="118">
        <f>'Rnd 8'!$X$24</f>
        <v>0</v>
      </c>
      <c r="G339" s="97"/>
    </row>
    <row r="340" spans="2:7" ht="15.6" hidden="1" outlineLevel="1" x14ac:dyDescent="0.3">
      <c r="B340" s="116"/>
      <c r="C340" s="117"/>
      <c r="D340" s="117"/>
      <c r="E340" s="117"/>
      <c r="F340" s="118">
        <f>'Rnd 9'!$X$24</f>
        <v>0</v>
      </c>
      <c r="G340" s="97"/>
    </row>
    <row r="341" spans="2:7" ht="15.6" collapsed="1" x14ac:dyDescent="0.3">
      <c r="B341" s="116" t="s">
        <v>56</v>
      </c>
      <c r="C341" s="117"/>
      <c r="D341" s="117"/>
      <c r="E341" s="117"/>
      <c r="F341" s="118">
        <f>SUM(F321:F340)</f>
        <v>0</v>
      </c>
      <c r="G341" s="160">
        <f>F341/(E3*18)</f>
        <v>0</v>
      </c>
    </row>
    <row r="342" spans="2:7" ht="15.6" hidden="1" outlineLevel="1" x14ac:dyDescent="0.3">
      <c r="B342" s="116"/>
      <c r="C342" s="117"/>
      <c r="D342" s="117"/>
      <c r="E342" s="117"/>
      <c r="F342" s="118">
        <f>'Rnd 1'!$X$25</f>
        <v>0</v>
      </c>
      <c r="G342" s="97"/>
    </row>
    <row r="343" spans="2:7" ht="15.6" hidden="1" outlineLevel="1" x14ac:dyDescent="0.3">
      <c r="B343" s="116"/>
      <c r="C343" s="117"/>
      <c r="D343" s="117"/>
      <c r="E343" s="117"/>
      <c r="F343" s="118">
        <f>'Rnd 10'!$X$25</f>
        <v>0</v>
      </c>
      <c r="G343" s="97"/>
    </row>
    <row r="344" spans="2:7" ht="15.6" hidden="1" outlineLevel="1" x14ac:dyDescent="0.3">
      <c r="B344" s="116"/>
      <c r="C344" s="117"/>
      <c r="D344" s="117"/>
      <c r="E344" s="117"/>
      <c r="F344" s="118">
        <f>'Rnd 11'!$X$25</f>
        <v>0</v>
      </c>
      <c r="G344" s="97"/>
    </row>
    <row r="345" spans="2:7" ht="15.6" hidden="1" outlineLevel="1" x14ac:dyDescent="0.3">
      <c r="B345" s="116"/>
      <c r="C345" s="117"/>
      <c r="D345" s="117"/>
      <c r="E345" s="117"/>
      <c r="F345" s="118">
        <f>'Rnd 12'!$X$25</f>
        <v>0</v>
      </c>
      <c r="G345" s="97"/>
    </row>
    <row r="346" spans="2:7" ht="15.6" hidden="1" outlineLevel="1" x14ac:dyDescent="0.3">
      <c r="B346" s="116"/>
      <c r="C346" s="117"/>
      <c r="D346" s="117"/>
      <c r="E346" s="117"/>
      <c r="F346" s="118">
        <f>'Rnd 13'!$X$25</f>
        <v>0</v>
      </c>
      <c r="G346" s="97"/>
    </row>
    <row r="347" spans="2:7" ht="15.6" hidden="1" outlineLevel="1" x14ac:dyDescent="0.3">
      <c r="B347" s="116"/>
      <c r="C347" s="117"/>
      <c r="D347" s="117"/>
      <c r="E347" s="117"/>
      <c r="F347" s="118">
        <f>'Rnd 14'!$X$25</f>
        <v>0</v>
      </c>
      <c r="G347" s="97"/>
    </row>
    <row r="348" spans="2:7" ht="15.6" hidden="1" outlineLevel="1" x14ac:dyDescent="0.3">
      <c r="B348" s="116"/>
      <c r="C348" s="117"/>
      <c r="D348" s="117"/>
      <c r="E348" s="117"/>
      <c r="F348" s="118">
        <f>'Rnd 15'!$X$25</f>
        <v>0</v>
      </c>
      <c r="G348" s="97"/>
    </row>
    <row r="349" spans="2:7" ht="15.6" hidden="1" outlineLevel="1" x14ac:dyDescent="0.3">
      <c r="B349" s="116"/>
      <c r="C349" s="117"/>
      <c r="D349" s="117"/>
      <c r="E349" s="117"/>
      <c r="F349" s="118">
        <f>'Rnd 16'!$X$25</f>
        <v>0</v>
      </c>
      <c r="G349" s="97"/>
    </row>
    <row r="350" spans="2:7" ht="15.6" hidden="1" outlineLevel="1" x14ac:dyDescent="0.3">
      <c r="B350" s="116"/>
      <c r="C350" s="117"/>
      <c r="D350" s="117"/>
      <c r="E350" s="117"/>
      <c r="F350" s="118">
        <f>'Rnd 17'!$X$25</f>
        <v>0</v>
      </c>
      <c r="G350" s="97"/>
    </row>
    <row r="351" spans="2:7" ht="15.6" hidden="1" outlineLevel="1" x14ac:dyDescent="0.3">
      <c r="B351" s="116"/>
      <c r="C351" s="117"/>
      <c r="D351" s="117"/>
      <c r="E351" s="117"/>
      <c r="F351" s="118">
        <f>'Rnd 18'!$X$25</f>
        <v>0</v>
      </c>
      <c r="G351" s="97"/>
    </row>
    <row r="352" spans="2:7" ht="15.6" hidden="1" outlineLevel="1" x14ac:dyDescent="0.3">
      <c r="B352" s="116"/>
      <c r="C352" s="117"/>
      <c r="D352" s="117"/>
      <c r="E352" s="117"/>
      <c r="F352" s="118">
        <f>'Rnd 19'!$X$25</f>
        <v>0</v>
      </c>
      <c r="G352" s="97"/>
    </row>
    <row r="353" spans="2:7" ht="15.6" hidden="1" outlineLevel="1" x14ac:dyDescent="0.3">
      <c r="B353" s="116"/>
      <c r="C353" s="117"/>
      <c r="D353" s="117"/>
      <c r="E353" s="117"/>
      <c r="F353" s="118">
        <f>'Rnd 2'!$X$25</f>
        <v>0</v>
      </c>
      <c r="G353" s="97"/>
    </row>
    <row r="354" spans="2:7" ht="15.6" hidden="1" outlineLevel="1" x14ac:dyDescent="0.3">
      <c r="B354" s="116"/>
      <c r="C354" s="117"/>
      <c r="D354" s="117"/>
      <c r="E354" s="117"/>
      <c r="F354" s="118">
        <f>'Rnd 20'!$X$25</f>
        <v>0</v>
      </c>
      <c r="G354" s="97"/>
    </row>
    <row r="355" spans="2:7" ht="15.6" hidden="1" outlineLevel="1" x14ac:dyDescent="0.3">
      <c r="B355" s="116"/>
      <c r="C355" s="117"/>
      <c r="D355" s="117"/>
      <c r="E355" s="117"/>
      <c r="F355" s="118">
        <f>'Rnd 3'!$X$25</f>
        <v>0</v>
      </c>
      <c r="G355" s="97"/>
    </row>
    <row r="356" spans="2:7" ht="15.6" hidden="1" outlineLevel="1" x14ac:dyDescent="0.3">
      <c r="B356" s="116"/>
      <c r="C356" s="117"/>
      <c r="D356" s="117"/>
      <c r="E356" s="117"/>
      <c r="F356" s="118">
        <f>'Rnd 4'!$X$25</f>
        <v>0</v>
      </c>
      <c r="G356" s="97"/>
    </row>
    <row r="357" spans="2:7" ht="15.6" hidden="1" outlineLevel="1" x14ac:dyDescent="0.3">
      <c r="B357" s="116"/>
      <c r="C357" s="117"/>
      <c r="D357" s="117"/>
      <c r="E357" s="117"/>
      <c r="F357" s="118">
        <f>'Rnd 5'!$X$25</f>
        <v>0</v>
      </c>
      <c r="G357" s="97"/>
    </row>
    <row r="358" spans="2:7" ht="15.6" hidden="1" outlineLevel="1" x14ac:dyDescent="0.3">
      <c r="B358" s="116"/>
      <c r="C358" s="117"/>
      <c r="D358" s="117"/>
      <c r="E358" s="117"/>
      <c r="F358" s="118">
        <f>'Rnd 6'!$X$25</f>
        <v>0</v>
      </c>
      <c r="G358" s="97"/>
    </row>
    <row r="359" spans="2:7" ht="15.6" hidden="1" outlineLevel="1" x14ac:dyDescent="0.3">
      <c r="B359" s="116"/>
      <c r="C359" s="117"/>
      <c r="D359" s="117"/>
      <c r="E359" s="117"/>
      <c r="F359" s="118">
        <f>'Rnd 7'!$X$25</f>
        <v>0</v>
      </c>
      <c r="G359" s="97"/>
    </row>
    <row r="360" spans="2:7" ht="15.6" hidden="1" outlineLevel="1" x14ac:dyDescent="0.3">
      <c r="B360" s="116"/>
      <c r="C360" s="117"/>
      <c r="D360" s="117"/>
      <c r="E360" s="117"/>
      <c r="F360" s="118">
        <f>'Rnd 8'!$X$25</f>
        <v>0</v>
      </c>
      <c r="G360" s="97"/>
    </row>
    <row r="361" spans="2:7" ht="15.6" hidden="1" outlineLevel="1" x14ac:dyDescent="0.3">
      <c r="B361" s="116"/>
      <c r="C361" s="117"/>
      <c r="D361" s="117"/>
      <c r="E361" s="117"/>
      <c r="F361" s="118">
        <f>'Rnd 9'!$X$25</f>
        <v>0</v>
      </c>
      <c r="G361" s="97"/>
    </row>
    <row r="362" spans="2:7" ht="15.6" collapsed="1" x14ac:dyDescent="0.3">
      <c r="B362" s="99" t="s">
        <v>27</v>
      </c>
      <c r="C362" s="100"/>
      <c r="D362" s="100"/>
      <c r="E362" s="100"/>
      <c r="F362" s="101">
        <f>SUM(F342:F361)</f>
        <v>0</v>
      </c>
      <c r="G362" s="102"/>
    </row>
    <row r="363" spans="2:7" ht="15.6" hidden="1" outlineLevel="1" x14ac:dyDescent="0.3">
      <c r="B363" s="137"/>
      <c r="C363" s="138"/>
      <c r="D363" s="138"/>
      <c r="E363" s="138"/>
      <c r="F363" s="149">
        <f>'Rnd 1'!$X$26</f>
        <v>0</v>
      </c>
      <c r="G363" s="97"/>
    </row>
    <row r="364" spans="2:7" ht="15.6" hidden="1" outlineLevel="1" x14ac:dyDescent="0.3">
      <c r="B364" s="137"/>
      <c r="C364" s="138"/>
      <c r="D364" s="138"/>
      <c r="E364" s="138"/>
      <c r="F364" s="149">
        <f>'Rnd 10'!$X$26</f>
        <v>0</v>
      </c>
      <c r="G364" s="97"/>
    </row>
    <row r="365" spans="2:7" ht="15.6" hidden="1" outlineLevel="1" x14ac:dyDescent="0.3">
      <c r="B365" s="137"/>
      <c r="C365" s="138"/>
      <c r="D365" s="138"/>
      <c r="E365" s="138"/>
      <c r="F365" s="149">
        <f>'Rnd 11'!$X$26</f>
        <v>0</v>
      </c>
      <c r="G365" s="97"/>
    </row>
    <row r="366" spans="2:7" ht="15.6" hidden="1" outlineLevel="1" x14ac:dyDescent="0.3">
      <c r="B366" s="137"/>
      <c r="C366" s="138"/>
      <c r="D366" s="138"/>
      <c r="E366" s="138"/>
      <c r="F366" s="149">
        <f>'Rnd 12'!$X$26</f>
        <v>0</v>
      </c>
      <c r="G366" s="97"/>
    </row>
    <row r="367" spans="2:7" ht="15.6" hidden="1" outlineLevel="1" x14ac:dyDescent="0.3">
      <c r="B367" s="137"/>
      <c r="C367" s="138"/>
      <c r="D367" s="138"/>
      <c r="E367" s="138"/>
      <c r="F367" s="149">
        <f>'Rnd 13'!$X$26</f>
        <v>0</v>
      </c>
      <c r="G367" s="97"/>
    </row>
    <row r="368" spans="2:7" ht="15.6" hidden="1" outlineLevel="1" x14ac:dyDescent="0.3">
      <c r="B368" s="137"/>
      <c r="C368" s="138"/>
      <c r="D368" s="138"/>
      <c r="E368" s="138"/>
      <c r="F368" s="149">
        <f>'Rnd 14'!$X$26</f>
        <v>0</v>
      </c>
      <c r="G368" s="97"/>
    </row>
    <row r="369" spans="2:7" ht="15.6" hidden="1" outlineLevel="1" x14ac:dyDescent="0.3">
      <c r="B369" s="137"/>
      <c r="C369" s="138"/>
      <c r="D369" s="138"/>
      <c r="E369" s="138"/>
      <c r="F369" s="149">
        <f>'Rnd 15'!$X$26</f>
        <v>0</v>
      </c>
      <c r="G369" s="97"/>
    </row>
    <row r="370" spans="2:7" ht="15.6" hidden="1" outlineLevel="1" x14ac:dyDescent="0.3">
      <c r="B370" s="137"/>
      <c r="C370" s="138"/>
      <c r="D370" s="138"/>
      <c r="E370" s="138"/>
      <c r="F370" s="149">
        <f>'Rnd 16'!$X$26</f>
        <v>0</v>
      </c>
      <c r="G370" s="97"/>
    </row>
    <row r="371" spans="2:7" ht="15.6" hidden="1" outlineLevel="1" x14ac:dyDescent="0.3">
      <c r="B371" s="137"/>
      <c r="C371" s="138"/>
      <c r="D371" s="138"/>
      <c r="E371" s="138"/>
      <c r="F371" s="149">
        <f>'Rnd 17'!$X$26</f>
        <v>0</v>
      </c>
      <c r="G371" s="97"/>
    </row>
    <row r="372" spans="2:7" ht="15.6" hidden="1" outlineLevel="1" x14ac:dyDescent="0.3">
      <c r="B372" s="137"/>
      <c r="C372" s="138"/>
      <c r="D372" s="138"/>
      <c r="E372" s="138"/>
      <c r="F372" s="149">
        <f>'Rnd 18'!$X$26</f>
        <v>0</v>
      </c>
      <c r="G372" s="97"/>
    </row>
    <row r="373" spans="2:7" ht="15.6" hidden="1" outlineLevel="1" x14ac:dyDescent="0.3">
      <c r="B373" s="137"/>
      <c r="C373" s="138"/>
      <c r="D373" s="138"/>
      <c r="E373" s="138"/>
      <c r="F373" s="149">
        <f>'Rnd 19'!$X$26</f>
        <v>0</v>
      </c>
      <c r="G373" s="97"/>
    </row>
    <row r="374" spans="2:7" ht="15.6" hidden="1" outlineLevel="1" x14ac:dyDescent="0.3">
      <c r="B374" s="137"/>
      <c r="C374" s="138"/>
      <c r="D374" s="138"/>
      <c r="E374" s="138"/>
      <c r="F374" s="149">
        <f>'Rnd 2'!$X$26</f>
        <v>0</v>
      </c>
      <c r="G374" s="97"/>
    </row>
    <row r="375" spans="2:7" ht="15.6" hidden="1" outlineLevel="1" x14ac:dyDescent="0.3">
      <c r="B375" s="137"/>
      <c r="C375" s="138"/>
      <c r="D375" s="138"/>
      <c r="E375" s="138"/>
      <c r="F375" s="149">
        <f>'Rnd 20'!$X$26</f>
        <v>0</v>
      </c>
      <c r="G375" s="97"/>
    </row>
    <row r="376" spans="2:7" ht="15.6" hidden="1" outlineLevel="1" x14ac:dyDescent="0.3">
      <c r="B376" s="137"/>
      <c r="C376" s="138"/>
      <c r="D376" s="138"/>
      <c r="E376" s="138"/>
      <c r="F376" s="149">
        <f>'Rnd 3'!$X$26</f>
        <v>0</v>
      </c>
      <c r="G376" s="97"/>
    </row>
    <row r="377" spans="2:7" ht="15.6" hidden="1" outlineLevel="1" x14ac:dyDescent="0.3">
      <c r="B377" s="137"/>
      <c r="C377" s="138"/>
      <c r="D377" s="138"/>
      <c r="E377" s="138"/>
      <c r="F377" s="149">
        <f>'Rnd 4'!$X$26</f>
        <v>0</v>
      </c>
      <c r="G377" s="97"/>
    </row>
    <row r="378" spans="2:7" ht="15.6" hidden="1" outlineLevel="1" x14ac:dyDescent="0.3">
      <c r="B378" s="137"/>
      <c r="C378" s="138"/>
      <c r="D378" s="138"/>
      <c r="E378" s="138"/>
      <c r="F378" s="149">
        <f>'Rnd 5'!$X$26</f>
        <v>0</v>
      </c>
      <c r="G378" s="97"/>
    </row>
    <row r="379" spans="2:7" ht="15.6" hidden="1" outlineLevel="1" x14ac:dyDescent="0.3">
      <c r="B379" s="137"/>
      <c r="C379" s="138"/>
      <c r="D379" s="138"/>
      <c r="E379" s="138"/>
      <c r="F379" s="149">
        <f>'Rnd 6'!$X$26</f>
        <v>0</v>
      </c>
      <c r="G379" s="97"/>
    </row>
    <row r="380" spans="2:7" ht="15.6" hidden="1" outlineLevel="1" x14ac:dyDescent="0.3">
      <c r="B380" s="137"/>
      <c r="C380" s="138"/>
      <c r="D380" s="138"/>
      <c r="E380" s="138"/>
      <c r="F380" s="149">
        <f>'Rnd 7'!$X$26</f>
        <v>0</v>
      </c>
      <c r="G380" s="97"/>
    </row>
    <row r="381" spans="2:7" ht="15.6" hidden="1" outlineLevel="1" x14ac:dyDescent="0.3">
      <c r="B381" s="137"/>
      <c r="C381" s="138"/>
      <c r="D381" s="138"/>
      <c r="E381" s="138"/>
      <c r="F381" s="149">
        <f>'Rnd 8'!$X$26</f>
        <v>0</v>
      </c>
      <c r="G381" s="97"/>
    </row>
    <row r="382" spans="2:7" ht="15.6" hidden="1" outlineLevel="1" x14ac:dyDescent="0.3">
      <c r="B382" s="137"/>
      <c r="C382" s="138"/>
      <c r="D382" s="138"/>
      <c r="E382" s="138"/>
      <c r="F382" s="149">
        <f>'Rnd 9'!$X$26</f>
        <v>0</v>
      </c>
      <c r="G382" s="97"/>
    </row>
    <row r="383" spans="2:7" ht="15.6" collapsed="1" x14ac:dyDescent="0.3">
      <c r="B383" s="113" t="s">
        <v>28</v>
      </c>
      <c r="C383" s="103"/>
      <c r="D383" s="103"/>
      <c r="E383" s="103"/>
      <c r="F383" s="104">
        <f>SUM(F363:F382)</f>
        <v>0</v>
      </c>
      <c r="G383" s="105" t="e">
        <f>F383/F362</f>
        <v>#DIV/0!</v>
      </c>
    </row>
    <row r="384" spans="2:7" ht="15.6" hidden="1" outlineLevel="1" x14ac:dyDescent="0.3">
      <c r="B384" s="140"/>
      <c r="C384" s="141"/>
      <c r="D384" s="141"/>
      <c r="E384" s="141"/>
      <c r="F384" s="150">
        <f>'Rnd 1'!$X$27</f>
        <v>0</v>
      </c>
      <c r="G384" s="142"/>
    </row>
    <row r="385" spans="2:7" ht="15.6" hidden="1" outlineLevel="1" x14ac:dyDescent="0.3">
      <c r="B385" s="140"/>
      <c r="C385" s="141"/>
      <c r="D385" s="141"/>
      <c r="E385" s="141"/>
      <c r="F385" s="150">
        <f>'Rnd 10'!$X$27</f>
        <v>0</v>
      </c>
      <c r="G385" s="142"/>
    </row>
    <row r="386" spans="2:7" ht="15.6" hidden="1" outlineLevel="1" x14ac:dyDescent="0.3">
      <c r="B386" s="140"/>
      <c r="C386" s="141"/>
      <c r="D386" s="141"/>
      <c r="E386" s="141"/>
      <c r="F386" s="150">
        <f>'Rnd 11'!$X$27</f>
        <v>0</v>
      </c>
      <c r="G386" s="142"/>
    </row>
    <row r="387" spans="2:7" ht="15.6" hidden="1" outlineLevel="1" x14ac:dyDescent="0.3">
      <c r="B387" s="140"/>
      <c r="C387" s="141"/>
      <c r="D387" s="141"/>
      <c r="E387" s="141"/>
      <c r="F387" s="150">
        <f>'Rnd 12'!$X$27</f>
        <v>0</v>
      </c>
      <c r="G387" s="142"/>
    </row>
    <row r="388" spans="2:7" ht="15.6" hidden="1" outlineLevel="1" x14ac:dyDescent="0.3">
      <c r="B388" s="140"/>
      <c r="C388" s="141"/>
      <c r="D388" s="141"/>
      <c r="E388" s="141"/>
      <c r="F388" s="150">
        <f>'Rnd 13'!$X$27</f>
        <v>0</v>
      </c>
      <c r="G388" s="142"/>
    </row>
    <row r="389" spans="2:7" ht="15.6" hidden="1" outlineLevel="1" x14ac:dyDescent="0.3">
      <c r="B389" s="140"/>
      <c r="C389" s="141"/>
      <c r="D389" s="141"/>
      <c r="E389" s="141"/>
      <c r="F389" s="150">
        <f>'Rnd 14'!$X$27</f>
        <v>0</v>
      </c>
      <c r="G389" s="142"/>
    </row>
    <row r="390" spans="2:7" ht="15.6" hidden="1" outlineLevel="1" x14ac:dyDescent="0.3">
      <c r="B390" s="140"/>
      <c r="C390" s="141"/>
      <c r="D390" s="141"/>
      <c r="E390" s="141"/>
      <c r="F390" s="150">
        <f>'Rnd 15'!$X$27</f>
        <v>0</v>
      </c>
      <c r="G390" s="142"/>
    </row>
    <row r="391" spans="2:7" ht="15.6" hidden="1" outlineLevel="1" x14ac:dyDescent="0.3">
      <c r="B391" s="140"/>
      <c r="C391" s="141"/>
      <c r="D391" s="141"/>
      <c r="E391" s="141"/>
      <c r="F391" s="150">
        <f>'Rnd 16'!$X$27</f>
        <v>0</v>
      </c>
      <c r="G391" s="142"/>
    </row>
    <row r="392" spans="2:7" ht="15.6" hidden="1" outlineLevel="1" x14ac:dyDescent="0.3">
      <c r="B392" s="140"/>
      <c r="C392" s="141"/>
      <c r="D392" s="141"/>
      <c r="E392" s="141"/>
      <c r="F392" s="150">
        <f>'Rnd 17'!$X$27</f>
        <v>0</v>
      </c>
      <c r="G392" s="142"/>
    </row>
    <row r="393" spans="2:7" ht="15.6" hidden="1" outlineLevel="1" x14ac:dyDescent="0.3">
      <c r="B393" s="140"/>
      <c r="C393" s="141"/>
      <c r="D393" s="141"/>
      <c r="E393" s="141"/>
      <c r="F393" s="150">
        <f>'Rnd 18'!$X$27</f>
        <v>0</v>
      </c>
      <c r="G393" s="142"/>
    </row>
    <row r="394" spans="2:7" ht="15.6" hidden="1" outlineLevel="1" x14ac:dyDescent="0.3">
      <c r="B394" s="140"/>
      <c r="C394" s="141"/>
      <c r="D394" s="141"/>
      <c r="E394" s="141"/>
      <c r="F394" s="150">
        <f>'Rnd 19'!$X$27</f>
        <v>0</v>
      </c>
      <c r="G394" s="142"/>
    </row>
    <row r="395" spans="2:7" ht="15.6" hidden="1" outlineLevel="1" x14ac:dyDescent="0.3">
      <c r="B395" s="140"/>
      <c r="C395" s="141"/>
      <c r="D395" s="141"/>
      <c r="E395" s="141"/>
      <c r="F395" s="150">
        <f>'Rnd 2'!$X$27</f>
        <v>0</v>
      </c>
      <c r="G395" s="142"/>
    </row>
    <row r="396" spans="2:7" ht="15.6" hidden="1" outlineLevel="1" x14ac:dyDescent="0.3">
      <c r="B396" s="140"/>
      <c r="C396" s="141"/>
      <c r="D396" s="141"/>
      <c r="E396" s="141"/>
      <c r="F396" s="150">
        <f>'Rnd 20'!$X$27</f>
        <v>0</v>
      </c>
      <c r="G396" s="142"/>
    </row>
    <row r="397" spans="2:7" ht="15.6" hidden="1" outlineLevel="1" x14ac:dyDescent="0.3">
      <c r="B397" s="140"/>
      <c r="C397" s="141"/>
      <c r="D397" s="141"/>
      <c r="E397" s="141"/>
      <c r="F397" s="150">
        <f>'Rnd 3'!$X$27</f>
        <v>0</v>
      </c>
      <c r="G397" s="142"/>
    </row>
    <row r="398" spans="2:7" ht="15.6" hidden="1" outlineLevel="1" x14ac:dyDescent="0.3">
      <c r="B398" s="140"/>
      <c r="C398" s="141"/>
      <c r="D398" s="141"/>
      <c r="E398" s="141"/>
      <c r="F398" s="150">
        <f>'Rnd 4'!$X$27</f>
        <v>0</v>
      </c>
      <c r="G398" s="142"/>
    </row>
    <row r="399" spans="2:7" ht="15.6" hidden="1" outlineLevel="1" x14ac:dyDescent="0.3">
      <c r="B399" s="140"/>
      <c r="C399" s="141"/>
      <c r="D399" s="141"/>
      <c r="E399" s="141"/>
      <c r="F399" s="150">
        <f>'Rnd 5'!$X$27</f>
        <v>0</v>
      </c>
      <c r="G399" s="142"/>
    </row>
    <row r="400" spans="2:7" ht="15.6" hidden="1" outlineLevel="1" x14ac:dyDescent="0.3">
      <c r="B400" s="140"/>
      <c r="C400" s="141"/>
      <c r="D400" s="141"/>
      <c r="E400" s="141"/>
      <c r="F400" s="150">
        <f>'Rnd 6'!$X$27</f>
        <v>0</v>
      </c>
      <c r="G400" s="142"/>
    </row>
    <row r="401" spans="2:7" ht="15.6" hidden="1" outlineLevel="1" x14ac:dyDescent="0.3">
      <c r="B401" s="140"/>
      <c r="C401" s="141"/>
      <c r="D401" s="141"/>
      <c r="E401" s="141"/>
      <c r="F401" s="150">
        <f>'Rnd 7'!$X$27</f>
        <v>0</v>
      </c>
      <c r="G401" s="142"/>
    </row>
    <row r="402" spans="2:7" ht="15.6" hidden="1" outlineLevel="1" x14ac:dyDescent="0.3">
      <c r="B402" s="140"/>
      <c r="C402" s="141"/>
      <c r="D402" s="141"/>
      <c r="E402" s="141"/>
      <c r="F402" s="150">
        <f>'Rnd 8'!$X$27</f>
        <v>0</v>
      </c>
      <c r="G402" s="142"/>
    </row>
    <row r="403" spans="2:7" ht="15.6" hidden="1" outlineLevel="1" x14ac:dyDescent="0.3">
      <c r="B403" s="140"/>
      <c r="C403" s="141"/>
      <c r="D403" s="141"/>
      <c r="E403" s="141"/>
      <c r="F403" s="150">
        <f>'Rnd 9'!$X$27</f>
        <v>0</v>
      </c>
      <c r="G403" s="142"/>
    </row>
    <row r="404" spans="2:7" collapsed="1" x14ac:dyDescent="0.3">
      <c r="B404" s="80" t="s">
        <v>29</v>
      </c>
      <c r="C404" s="81"/>
      <c r="D404" s="81"/>
      <c r="E404" s="81"/>
      <c r="F404" s="82">
        <f>SUM(F384:F403)</f>
        <v>0</v>
      </c>
      <c r="G404" s="98"/>
    </row>
    <row r="405" spans="2:7" hidden="1" outlineLevel="1" x14ac:dyDescent="0.3">
      <c r="B405" s="137"/>
      <c r="C405" s="138"/>
      <c r="D405" s="138"/>
      <c r="E405" s="138"/>
      <c r="F405" s="148">
        <f>'Rnd 1'!$X$28</f>
        <v>0</v>
      </c>
      <c r="G405" s="158"/>
    </row>
    <row r="406" spans="2:7" hidden="1" outlineLevel="1" x14ac:dyDescent="0.3">
      <c r="B406" s="137"/>
      <c r="C406" s="138"/>
      <c r="D406" s="138"/>
      <c r="E406" s="138"/>
      <c r="F406" s="148">
        <f>'Rnd 10'!$X$28</f>
        <v>0</v>
      </c>
      <c r="G406" s="158"/>
    </row>
    <row r="407" spans="2:7" hidden="1" outlineLevel="1" x14ac:dyDescent="0.3">
      <c r="B407" s="137"/>
      <c r="C407" s="138"/>
      <c r="D407" s="138"/>
      <c r="E407" s="138"/>
      <c r="F407" s="148">
        <f>'Rnd 11'!$X$28</f>
        <v>0</v>
      </c>
      <c r="G407" s="158"/>
    </row>
    <row r="408" spans="2:7" hidden="1" outlineLevel="1" x14ac:dyDescent="0.3">
      <c r="B408" s="137"/>
      <c r="C408" s="138"/>
      <c r="D408" s="138"/>
      <c r="E408" s="138"/>
      <c r="F408" s="148">
        <f>'Rnd 12'!$X$28</f>
        <v>0</v>
      </c>
      <c r="G408" s="158"/>
    </row>
    <row r="409" spans="2:7" hidden="1" outlineLevel="1" x14ac:dyDescent="0.3">
      <c r="B409" s="137"/>
      <c r="C409" s="138"/>
      <c r="D409" s="138"/>
      <c r="E409" s="138"/>
      <c r="F409" s="148">
        <f>'Rnd 13'!$X$28</f>
        <v>0</v>
      </c>
      <c r="G409" s="158"/>
    </row>
    <row r="410" spans="2:7" hidden="1" outlineLevel="1" x14ac:dyDescent="0.3">
      <c r="B410" s="137"/>
      <c r="C410" s="138"/>
      <c r="D410" s="138"/>
      <c r="E410" s="138"/>
      <c r="F410" s="148">
        <f>'Rnd 14'!$X$28</f>
        <v>0</v>
      </c>
      <c r="G410" s="158"/>
    </row>
    <row r="411" spans="2:7" hidden="1" outlineLevel="1" x14ac:dyDescent="0.3">
      <c r="B411" s="137"/>
      <c r="C411" s="138"/>
      <c r="D411" s="138"/>
      <c r="E411" s="138"/>
      <c r="F411" s="148">
        <f>'Rnd 15'!$X$28</f>
        <v>0</v>
      </c>
      <c r="G411" s="158"/>
    </row>
    <row r="412" spans="2:7" hidden="1" outlineLevel="1" x14ac:dyDescent="0.3">
      <c r="B412" s="137"/>
      <c r="C412" s="138"/>
      <c r="D412" s="138"/>
      <c r="E412" s="138"/>
      <c r="F412" s="148">
        <f>'Rnd 16'!$X$28</f>
        <v>0</v>
      </c>
      <c r="G412" s="158"/>
    </row>
    <row r="413" spans="2:7" hidden="1" outlineLevel="1" x14ac:dyDescent="0.3">
      <c r="B413" s="137"/>
      <c r="C413" s="138"/>
      <c r="D413" s="138"/>
      <c r="E413" s="138"/>
      <c r="F413" s="148">
        <f>'Rnd 17'!$X$28</f>
        <v>0</v>
      </c>
      <c r="G413" s="158"/>
    </row>
    <row r="414" spans="2:7" hidden="1" outlineLevel="1" x14ac:dyDescent="0.3">
      <c r="B414" s="137"/>
      <c r="C414" s="138"/>
      <c r="D414" s="138"/>
      <c r="E414" s="138"/>
      <c r="F414" s="148">
        <f>'Rnd 18'!$X$28</f>
        <v>0</v>
      </c>
      <c r="G414" s="158"/>
    </row>
    <row r="415" spans="2:7" hidden="1" outlineLevel="1" x14ac:dyDescent="0.3">
      <c r="B415" s="137"/>
      <c r="C415" s="138"/>
      <c r="D415" s="138"/>
      <c r="E415" s="138"/>
      <c r="F415" s="148">
        <f>'Rnd 19'!$X$28</f>
        <v>0</v>
      </c>
      <c r="G415" s="158"/>
    </row>
    <row r="416" spans="2:7" hidden="1" outlineLevel="1" x14ac:dyDescent="0.3">
      <c r="B416" s="137"/>
      <c r="C416" s="138"/>
      <c r="D416" s="138"/>
      <c r="E416" s="138"/>
      <c r="F416" s="148">
        <f>'Rnd 2'!$X$28</f>
        <v>0</v>
      </c>
      <c r="G416" s="158"/>
    </row>
    <row r="417" spans="2:7" hidden="1" outlineLevel="1" x14ac:dyDescent="0.3">
      <c r="B417" s="137"/>
      <c r="C417" s="138"/>
      <c r="D417" s="138"/>
      <c r="E417" s="138"/>
      <c r="F417" s="148">
        <f>'Rnd 20'!$X$28</f>
        <v>0</v>
      </c>
      <c r="G417" s="158"/>
    </row>
    <row r="418" spans="2:7" hidden="1" outlineLevel="1" x14ac:dyDescent="0.3">
      <c r="B418" s="137"/>
      <c r="C418" s="138"/>
      <c r="D418" s="138"/>
      <c r="E418" s="138"/>
      <c r="F418" s="148">
        <f>'Rnd 3'!$X$28</f>
        <v>0</v>
      </c>
      <c r="G418" s="158"/>
    </row>
    <row r="419" spans="2:7" hidden="1" outlineLevel="1" x14ac:dyDescent="0.3">
      <c r="B419" s="137"/>
      <c r="C419" s="138"/>
      <c r="D419" s="138"/>
      <c r="E419" s="138"/>
      <c r="F419" s="148">
        <f>'Rnd 4'!$X$28</f>
        <v>0</v>
      </c>
      <c r="G419" s="158"/>
    </row>
    <row r="420" spans="2:7" hidden="1" outlineLevel="1" x14ac:dyDescent="0.3">
      <c r="B420" s="137"/>
      <c r="C420" s="138"/>
      <c r="D420" s="138"/>
      <c r="E420" s="138"/>
      <c r="F420" s="148">
        <f>'Rnd 5'!$X$28</f>
        <v>0</v>
      </c>
      <c r="G420" s="158"/>
    </row>
    <row r="421" spans="2:7" hidden="1" outlineLevel="1" x14ac:dyDescent="0.3">
      <c r="B421" s="137"/>
      <c r="C421" s="138"/>
      <c r="D421" s="138"/>
      <c r="E421" s="138"/>
      <c r="F421" s="148">
        <f>'Rnd 6'!$X$28</f>
        <v>0</v>
      </c>
      <c r="G421" s="158"/>
    </row>
    <row r="422" spans="2:7" hidden="1" outlineLevel="1" x14ac:dyDescent="0.3">
      <c r="B422" s="137"/>
      <c r="C422" s="138"/>
      <c r="D422" s="138"/>
      <c r="E422" s="138"/>
      <c r="F422" s="148">
        <f>'Rnd 7'!$X$28</f>
        <v>0</v>
      </c>
      <c r="G422" s="158"/>
    </row>
    <row r="423" spans="2:7" hidden="1" outlineLevel="1" x14ac:dyDescent="0.3">
      <c r="B423" s="137"/>
      <c r="C423" s="138"/>
      <c r="D423" s="138"/>
      <c r="E423" s="138"/>
      <c r="F423" s="148">
        <f>'Rnd 8'!$X$28</f>
        <v>0</v>
      </c>
      <c r="G423" s="158"/>
    </row>
    <row r="424" spans="2:7" hidden="1" outlineLevel="1" x14ac:dyDescent="0.3">
      <c r="B424" s="137"/>
      <c r="C424" s="138"/>
      <c r="D424" s="138"/>
      <c r="E424" s="138"/>
      <c r="F424" s="148">
        <f>'Rnd 9'!$X$28</f>
        <v>0</v>
      </c>
      <c r="G424" s="158"/>
    </row>
    <row r="425" spans="2:7" collapsed="1" x14ac:dyDescent="0.3">
      <c r="B425" s="114" t="s">
        <v>30</v>
      </c>
      <c r="C425" s="12"/>
      <c r="D425" s="12"/>
      <c r="E425" s="12"/>
      <c r="F425" s="84">
        <f>SUM(F405:F424)</f>
        <v>0</v>
      </c>
      <c r="G425" s="85" t="e">
        <f>F425/F404</f>
        <v>#DIV/0!</v>
      </c>
    </row>
  </sheetData>
  <sheetProtection sheet="1" objects="1" scenarios="1"/>
  <dataConsolidate link="1">
    <dataRefs count="20">
      <dataRef ref="X27:X28" sheet="Rnd 1"/>
      <dataRef ref="X27:X28" sheet="Rnd 10"/>
      <dataRef ref="X27:X28" sheet="Rnd 11"/>
      <dataRef ref="X27:X28" sheet="Rnd 12"/>
      <dataRef ref="X27:X28" sheet="Rnd 13"/>
      <dataRef ref="X27:X28" sheet="Rnd 14"/>
      <dataRef ref="X27:X28" sheet="Rnd 15"/>
      <dataRef ref="X27:X28" sheet="Rnd 16"/>
      <dataRef ref="X27:X28" sheet="Rnd 17"/>
      <dataRef ref="X27:X28" sheet="Rnd 18"/>
      <dataRef ref="X27:X28" sheet="Rnd 19"/>
      <dataRef ref="X27:X28" sheet="Rnd 2"/>
      <dataRef ref="X27:X28" sheet="Rnd 20"/>
      <dataRef ref="X27:X28" sheet="Rnd 3"/>
      <dataRef ref="X27:X28" sheet="Rnd 4"/>
      <dataRef ref="X27:X28" sheet="Rnd 5"/>
      <dataRef ref="X27:X28" sheet="Rnd 6"/>
      <dataRef ref="X27:X28" sheet="Rnd 7"/>
      <dataRef ref="X27:X28" sheet="Rnd 8"/>
      <dataRef ref="X27:X28" sheet="Rnd 9"/>
    </dataRefs>
  </dataConsolidate>
  <mergeCells count="1">
    <mergeCell ref="B2:G2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39" priority="6">
      <formula>C8&lt;B8</formula>
    </cfRule>
    <cfRule type="expression" dxfId="38" priority="7">
      <formula>C8&gt;B8</formula>
    </cfRule>
    <cfRule type="expression" dxfId="37" priority="8">
      <formula>"c7&gt;B7"</formula>
    </cfRule>
  </conditionalFormatting>
  <conditionalFormatting sqref="R8:R16 R18:R26">
    <cfRule type="cellIs" dxfId="36" priority="4" operator="lessThan">
      <formula>2</formula>
    </cfRule>
    <cfRule type="cellIs" dxfId="35" priority="5" operator="greaterThan">
      <formula>2</formula>
    </cfRule>
  </conditionalFormatting>
  <conditionalFormatting sqref="D18:D26">
    <cfRule type="expression" dxfId="34" priority="1">
      <formula>D18&lt;C18</formula>
    </cfRule>
    <cfRule type="expression" dxfId="33" priority="2">
      <formula>D18&gt;C18</formula>
    </cfRule>
    <cfRule type="expression" dxfId="32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31" priority="6">
      <formula>C8&lt;B8</formula>
    </cfRule>
    <cfRule type="expression" dxfId="30" priority="7">
      <formula>C8&gt;B8</formula>
    </cfRule>
    <cfRule type="expression" dxfId="29" priority="8">
      <formula>"c7&gt;B7"</formula>
    </cfRule>
  </conditionalFormatting>
  <conditionalFormatting sqref="R8:R16 R18:R26">
    <cfRule type="cellIs" dxfId="28" priority="4" operator="lessThan">
      <formula>2</formula>
    </cfRule>
    <cfRule type="cellIs" dxfId="27" priority="5" operator="greaterThan">
      <formula>2</formula>
    </cfRule>
  </conditionalFormatting>
  <conditionalFormatting sqref="D18:D26">
    <cfRule type="expression" dxfId="26" priority="1">
      <formula>D18&lt;C18</formula>
    </cfRule>
    <cfRule type="expression" dxfId="25" priority="2">
      <formula>D18&gt;C18</formula>
    </cfRule>
    <cfRule type="expression" dxfId="24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AF34"/>
  <sheetViews>
    <sheetView workbookViewId="0">
      <selection activeCell="O8" sqref="O8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23" priority="6">
      <formula>C8&lt;B8</formula>
    </cfRule>
    <cfRule type="expression" dxfId="22" priority="7">
      <formula>C8&gt;B8</formula>
    </cfRule>
    <cfRule type="expression" dxfId="21" priority="8">
      <formula>"c7&gt;B7"</formula>
    </cfRule>
  </conditionalFormatting>
  <conditionalFormatting sqref="R8:R16 R18:R26">
    <cfRule type="cellIs" dxfId="20" priority="4" operator="lessThan">
      <formula>2</formula>
    </cfRule>
    <cfRule type="cellIs" dxfId="19" priority="5" operator="greaterThan">
      <formula>2</formula>
    </cfRule>
  </conditionalFormatting>
  <conditionalFormatting sqref="D18:D26">
    <cfRule type="expression" dxfId="18" priority="1">
      <formula>D18&lt;C18</formula>
    </cfRule>
    <cfRule type="expression" dxfId="17" priority="2">
      <formula>D18&gt;C18</formula>
    </cfRule>
    <cfRule type="expression" dxfId="16" priority="3">
      <formula>"c7&gt;B7"</formula>
    </cfRule>
  </conditionalFormatting>
  <dataValidations disablePrompts="1"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AF34"/>
  <sheetViews>
    <sheetView workbookViewId="0">
      <selection activeCell="J18" sqref="J18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5" priority="6">
      <formula>C8&lt;B8</formula>
    </cfRule>
    <cfRule type="expression" dxfId="14" priority="7">
      <formula>C8&gt;B8</formula>
    </cfRule>
    <cfRule type="expression" dxfId="13" priority="8">
      <formula>"c7&gt;B7"</formula>
    </cfRule>
  </conditionalFormatting>
  <conditionalFormatting sqref="R8:R16 R18:R26">
    <cfRule type="cellIs" dxfId="12" priority="4" operator="lessThan">
      <formula>2</formula>
    </cfRule>
    <cfRule type="cellIs" dxfId="11" priority="5" operator="greaterThan">
      <formula>2</formula>
    </cfRule>
  </conditionalFormatting>
  <conditionalFormatting sqref="D18:D26">
    <cfRule type="expression" dxfId="10" priority="1">
      <formula>D18&lt;C18</formula>
    </cfRule>
    <cfRule type="expression" dxfId="9" priority="2">
      <formula>D18&gt;C18</formula>
    </cfRule>
    <cfRule type="expression" dxfId="8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21"/>
  <sheetViews>
    <sheetView workbookViewId="0">
      <selection activeCell="C21" sqref="C21"/>
    </sheetView>
  </sheetViews>
  <sheetFormatPr defaultRowHeight="14.4" x14ac:dyDescent="0.3"/>
  <sheetData>
    <row r="2" spans="1:4" x14ac:dyDescent="0.3">
      <c r="A2" t="s">
        <v>48</v>
      </c>
      <c r="D2" t="s">
        <v>57</v>
      </c>
    </row>
    <row r="4" spans="1:4" x14ac:dyDescent="0.3">
      <c r="A4">
        <v>-8</v>
      </c>
      <c r="B4" t="s">
        <v>52</v>
      </c>
      <c r="D4" t="s">
        <v>58</v>
      </c>
    </row>
    <row r="5" spans="1:4" x14ac:dyDescent="0.3">
      <c r="A5">
        <v>-7</v>
      </c>
      <c r="B5" t="s">
        <v>52</v>
      </c>
    </row>
    <row r="6" spans="1:4" x14ac:dyDescent="0.3">
      <c r="A6">
        <v>-6</v>
      </c>
      <c r="B6" t="s">
        <v>52</v>
      </c>
    </row>
    <row r="7" spans="1:4" x14ac:dyDescent="0.3">
      <c r="A7">
        <v>-5</v>
      </c>
      <c r="B7" t="s">
        <v>52</v>
      </c>
    </row>
    <row r="8" spans="1:4" x14ac:dyDescent="0.3">
      <c r="A8">
        <v>-4</v>
      </c>
      <c r="B8" t="s">
        <v>52</v>
      </c>
    </row>
    <row r="9" spans="1:4" x14ac:dyDescent="0.3">
      <c r="A9">
        <v>-3</v>
      </c>
      <c r="B9" t="s">
        <v>52</v>
      </c>
    </row>
    <row r="10" spans="1:4" x14ac:dyDescent="0.3">
      <c r="A10">
        <v>-2</v>
      </c>
      <c r="B10" t="s">
        <v>52</v>
      </c>
    </row>
    <row r="11" spans="1:4" x14ac:dyDescent="0.3">
      <c r="A11">
        <v>-1</v>
      </c>
      <c r="B11" t="s">
        <v>51</v>
      </c>
    </row>
    <row r="12" spans="1:4" x14ac:dyDescent="0.3">
      <c r="A12">
        <v>0</v>
      </c>
      <c r="B12" t="s">
        <v>1</v>
      </c>
    </row>
    <row r="13" spans="1:4" x14ac:dyDescent="0.3">
      <c r="A13">
        <v>1</v>
      </c>
      <c r="B13" t="s">
        <v>49</v>
      </c>
    </row>
    <row r="14" spans="1:4" x14ac:dyDescent="0.3">
      <c r="A14">
        <v>2</v>
      </c>
      <c r="B14" t="s">
        <v>50</v>
      </c>
    </row>
    <row r="15" spans="1:4" x14ac:dyDescent="0.3">
      <c r="A15">
        <v>3</v>
      </c>
      <c r="B15" t="s">
        <v>64</v>
      </c>
    </row>
    <row r="16" spans="1:4" x14ac:dyDescent="0.3">
      <c r="A16">
        <v>4</v>
      </c>
      <c r="B16" t="s">
        <v>64</v>
      </c>
    </row>
    <row r="17" spans="1:2" x14ac:dyDescent="0.3">
      <c r="A17">
        <v>5</v>
      </c>
      <c r="B17" t="s">
        <v>64</v>
      </c>
    </row>
    <row r="18" spans="1:2" x14ac:dyDescent="0.3">
      <c r="A18">
        <v>6</v>
      </c>
      <c r="B18" t="s">
        <v>64</v>
      </c>
    </row>
    <row r="19" spans="1:2" x14ac:dyDescent="0.3">
      <c r="A19">
        <v>7</v>
      </c>
      <c r="B19" t="s">
        <v>64</v>
      </c>
    </row>
    <row r="20" spans="1:2" x14ac:dyDescent="0.3">
      <c r="A20">
        <v>8</v>
      </c>
      <c r="B20" t="s">
        <v>64</v>
      </c>
    </row>
    <row r="21" spans="1:2" x14ac:dyDescent="0.3">
      <c r="A21">
        <v>9</v>
      </c>
      <c r="B2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"/>
  <sheetViews>
    <sheetView topLeftCell="A4" workbookViewId="0">
      <selection activeCell="F34" sqref="F34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/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61"/>
      <c r="H6" s="162"/>
      <c r="I6" s="163"/>
      <c r="J6" s="163"/>
      <c r="K6" s="163"/>
      <c r="L6" s="163"/>
      <c r="M6" s="163"/>
      <c r="N6" s="171" t="s">
        <v>44</v>
      </c>
      <c r="O6" s="172"/>
      <c r="P6" s="173" t="s">
        <v>47</v>
      </c>
      <c r="Q6" s="174"/>
      <c r="R6" s="164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v>4</v>
      </c>
      <c r="C8" s="153">
        <v>4</v>
      </c>
      <c r="D8" s="156">
        <f>B8-C8</f>
        <v>0</v>
      </c>
      <c r="E8" s="156" t="str">
        <f>VLOOKUP(D8,Data!$A$4:$B$21,2)</f>
        <v>Par</v>
      </c>
      <c r="F8" s="26"/>
      <c r="G8" s="27" t="s">
        <v>66</v>
      </c>
      <c r="H8" s="28"/>
      <c r="I8" s="29"/>
      <c r="J8" s="30"/>
      <c r="K8" s="27" t="s">
        <v>66</v>
      </c>
      <c r="L8" s="30"/>
      <c r="M8" s="31"/>
      <c r="N8" s="120"/>
      <c r="O8" s="121"/>
      <c r="P8" s="128"/>
      <c r="Q8" s="129"/>
      <c r="R8" s="32">
        <v>2</v>
      </c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v>4</v>
      </c>
      <c r="C9" s="155">
        <v>4</v>
      </c>
      <c r="D9" s="156">
        <f t="shared" ref="D9:D16" si="0">B9-C9</f>
        <v>0</v>
      </c>
      <c r="E9" s="156" t="str">
        <f>VLOOKUP(D9,Data!$A$4:$B$21,2)</f>
        <v>Par</v>
      </c>
      <c r="F9" s="33" t="s">
        <v>66</v>
      </c>
      <c r="G9" s="34"/>
      <c r="H9" s="35"/>
      <c r="I9" s="36"/>
      <c r="J9" s="37"/>
      <c r="K9" s="34"/>
      <c r="L9" s="37"/>
      <c r="M9" s="38" t="s">
        <v>66</v>
      </c>
      <c r="N9" s="122"/>
      <c r="O9" s="123"/>
      <c r="P9" s="37" t="s">
        <v>66</v>
      </c>
      <c r="Q9" s="31" t="s">
        <v>66</v>
      </c>
      <c r="R9" s="32">
        <v>2</v>
      </c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v>4</v>
      </c>
      <c r="C10" s="155">
        <v>4</v>
      </c>
      <c r="D10" s="156">
        <f t="shared" si="0"/>
        <v>0</v>
      </c>
      <c r="E10" s="156" t="str">
        <f>VLOOKUP(D10,Data!$A$4:$B$21,2)</f>
        <v>Par</v>
      </c>
      <c r="F10" s="33"/>
      <c r="G10" s="34" t="s">
        <v>66</v>
      </c>
      <c r="H10" s="35"/>
      <c r="I10" s="36"/>
      <c r="J10" s="37"/>
      <c r="K10" s="34" t="s">
        <v>66</v>
      </c>
      <c r="L10" s="37"/>
      <c r="M10" s="38"/>
      <c r="N10" s="122"/>
      <c r="O10" s="123"/>
      <c r="P10" s="37"/>
      <c r="Q10" s="31"/>
      <c r="R10" s="32">
        <v>2</v>
      </c>
      <c r="T10" s="107" t="s">
        <v>34</v>
      </c>
      <c r="U10" s="68"/>
      <c r="V10" s="68"/>
      <c r="W10" s="68"/>
      <c r="X10" s="69">
        <f>COUNTIF($E$8:$E$16,"birdie")+COUNTIF($E$18:$E$26,"birdie")</f>
        <v>3</v>
      </c>
      <c r="Y10" s="70">
        <f t="shared" si="1"/>
        <v>0.16666666666666666</v>
      </c>
    </row>
    <row r="11" spans="1:32" ht="15.6" x14ac:dyDescent="0.3">
      <c r="A11" s="60">
        <v>4</v>
      </c>
      <c r="B11" s="154">
        <v>4</v>
      </c>
      <c r="C11" s="155">
        <v>4</v>
      </c>
      <c r="D11" s="156">
        <f t="shared" si="0"/>
        <v>0</v>
      </c>
      <c r="E11" s="156" t="str">
        <f>VLOOKUP(D11,Data!$A$4:$B$21,2)</f>
        <v>Par</v>
      </c>
      <c r="F11" s="33"/>
      <c r="G11" s="34" t="s">
        <v>66</v>
      </c>
      <c r="H11" s="35"/>
      <c r="I11" s="36"/>
      <c r="J11" s="37" t="s">
        <v>66</v>
      </c>
      <c r="K11" s="34"/>
      <c r="L11" s="37"/>
      <c r="M11" s="38"/>
      <c r="N11" s="122"/>
      <c r="O11" s="123"/>
      <c r="P11" s="37"/>
      <c r="Q11" s="31"/>
      <c r="R11" s="32">
        <v>2</v>
      </c>
      <c r="T11" s="108" t="s">
        <v>35</v>
      </c>
      <c r="U11" s="71"/>
      <c r="V11" s="71"/>
      <c r="W11" s="71"/>
      <c r="X11" s="72">
        <f>COUNTIF($E$8:$E$16,"par")+COUNTIF($E$18:$E$26,"par")</f>
        <v>10</v>
      </c>
      <c r="Y11" s="73">
        <f t="shared" si="1"/>
        <v>0.55555555555555558</v>
      </c>
    </row>
    <row r="12" spans="1:32" ht="15.6" x14ac:dyDescent="0.3">
      <c r="A12" s="60">
        <v>5</v>
      </c>
      <c r="B12" s="154">
        <v>4</v>
      </c>
      <c r="C12" s="155">
        <v>3</v>
      </c>
      <c r="D12" s="156">
        <f t="shared" si="0"/>
        <v>1</v>
      </c>
      <c r="E12" s="156" t="str">
        <f>VLOOKUP(D12,Data!$A$4:$B$21,2)</f>
        <v>Birdie</v>
      </c>
      <c r="F12" s="33"/>
      <c r="G12" s="34" t="s">
        <v>66</v>
      </c>
      <c r="H12" s="35"/>
      <c r="I12" s="36" t="s">
        <v>66</v>
      </c>
      <c r="J12" s="37"/>
      <c r="K12" s="34"/>
      <c r="L12" s="37"/>
      <c r="M12" s="38"/>
      <c r="N12" s="122"/>
      <c r="O12" s="123"/>
      <c r="P12" s="37"/>
      <c r="Q12" s="31"/>
      <c r="R12" s="32">
        <v>1</v>
      </c>
      <c r="T12" s="109" t="s">
        <v>36</v>
      </c>
      <c r="U12" s="75"/>
      <c r="V12" s="75"/>
      <c r="W12" s="75"/>
      <c r="X12" s="76">
        <f>COUNTIF($E$8:$E$16,"bogey")+COUNTIF($E$18:$E$26,"bogey")</f>
        <v>4</v>
      </c>
      <c r="Y12" s="77">
        <f t="shared" si="1"/>
        <v>0.22222222222222221</v>
      </c>
    </row>
    <row r="13" spans="1:32" ht="15.6" x14ac:dyDescent="0.3">
      <c r="A13" s="60">
        <v>6</v>
      </c>
      <c r="B13" s="154">
        <v>4</v>
      </c>
      <c r="C13" s="155">
        <v>5</v>
      </c>
      <c r="D13" s="156">
        <f t="shared" si="0"/>
        <v>-1</v>
      </c>
      <c r="E13" s="156" t="str">
        <f>VLOOKUP(D13,Data!$A$4:$B$21,2)</f>
        <v>Bogey</v>
      </c>
      <c r="F13" s="33"/>
      <c r="G13" s="34"/>
      <c r="H13" s="35" t="s">
        <v>66</v>
      </c>
      <c r="I13" s="36"/>
      <c r="J13" s="37"/>
      <c r="K13" s="34" t="s">
        <v>66</v>
      </c>
      <c r="L13" s="37"/>
      <c r="M13" s="38"/>
      <c r="N13" s="122"/>
      <c r="O13" s="123"/>
      <c r="P13" s="37"/>
      <c r="Q13" s="31"/>
      <c r="R13" s="32">
        <v>2</v>
      </c>
      <c r="T13" s="110" t="s">
        <v>37</v>
      </c>
      <c r="U13" s="86"/>
      <c r="V13" s="86"/>
      <c r="W13" s="86"/>
      <c r="X13" s="74">
        <f>COUNTIF($E$8:$E$16,"other")+COUNTIF($E$18:$E$26,"other")</f>
        <v>1</v>
      </c>
      <c r="Y13" s="87">
        <f t="shared" si="1"/>
        <v>5.5555555555555552E-2</v>
      </c>
      <c r="Z13" s="115">
        <f>SUM(Y9:Y13)</f>
        <v>1</v>
      </c>
      <c r="AA13" s="115">
        <f>SUM(Y9:Y13)</f>
        <v>1</v>
      </c>
    </row>
    <row r="14" spans="1:32" ht="15.6" x14ac:dyDescent="0.3">
      <c r="A14" s="60">
        <v>7</v>
      </c>
      <c r="B14" s="154">
        <v>4</v>
      </c>
      <c r="C14" s="155">
        <v>6</v>
      </c>
      <c r="D14" s="156">
        <f t="shared" si="0"/>
        <v>-2</v>
      </c>
      <c r="E14" s="156" t="str">
        <f>VLOOKUP(D14,Data!$A$4:$B$21,2)</f>
        <v>Other</v>
      </c>
      <c r="F14" s="33" t="s">
        <v>66</v>
      </c>
      <c r="G14" s="34"/>
      <c r="H14" s="35"/>
      <c r="I14" s="36"/>
      <c r="J14" s="37"/>
      <c r="K14" s="34" t="s">
        <v>66</v>
      </c>
      <c r="L14" s="37"/>
      <c r="M14" s="38"/>
      <c r="N14" s="122">
        <v>1</v>
      </c>
      <c r="O14" s="123"/>
      <c r="P14" s="37"/>
      <c r="Q14" s="31"/>
      <c r="R14" s="32">
        <v>3</v>
      </c>
      <c r="T14" s="111" t="s">
        <v>25</v>
      </c>
      <c r="U14" s="88"/>
      <c r="V14" s="88"/>
      <c r="W14" s="88"/>
      <c r="X14" s="89">
        <f>COUNTIF($G$8:$G$26,"y")</f>
        <v>11</v>
      </c>
      <c r="Y14" s="90">
        <f t="shared" si="1"/>
        <v>0.61111111111111116</v>
      </c>
    </row>
    <row r="15" spans="1:32" ht="15.6" x14ac:dyDescent="0.3">
      <c r="A15" s="60">
        <v>8</v>
      </c>
      <c r="B15" s="154">
        <v>3</v>
      </c>
      <c r="C15" s="155">
        <v>3</v>
      </c>
      <c r="D15" s="156">
        <f t="shared" si="0"/>
        <v>0</v>
      </c>
      <c r="E15" s="156" t="str">
        <f>VLOOKUP(D15,Data!$A$4:$B$21,2)</f>
        <v>Par</v>
      </c>
      <c r="F15" s="33"/>
      <c r="G15" s="34" t="s">
        <v>66</v>
      </c>
      <c r="H15" s="35"/>
      <c r="I15" s="36" t="s">
        <v>66</v>
      </c>
      <c r="J15" s="37"/>
      <c r="K15" s="34"/>
      <c r="L15" s="37"/>
      <c r="M15" s="38"/>
      <c r="N15" s="122"/>
      <c r="O15" s="123"/>
      <c r="P15" s="37"/>
      <c r="Q15" s="31"/>
      <c r="R15" s="32">
        <v>2</v>
      </c>
      <c r="T15" s="80" t="s">
        <v>53</v>
      </c>
      <c r="U15" s="81"/>
      <c r="V15" s="81"/>
      <c r="W15" s="81"/>
      <c r="X15" s="82">
        <f>COUNTIF($F$8:$F$26,"y")</f>
        <v>4</v>
      </c>
      <c r="Y15" s="83">
        <f t="shared" si="1"/>
        <v>0.22222222222222221</v>
      </c>
    </row>
    <row r="16" spans="1:32" ht="15.6" x14ac:dyDescent="0.3">
      <c r="A16" s="60">
        <v>9</v>
      </c>
      <c r="B16" s="154">
        <v>4</v>
      </c>
      <c r="C16" s="155">
        <v>3</v>
      </c>
      <c r="D16" s="156">
        <f t="shared" si="0"/>
        <v>1</v>
      </c>
      <c r="E16" s="156" t="str">
        <f>VLOOKUP(D16,Data!$A$4:$B$21,2)</f>
        <v>Birdie</v>
      </c>
      <c r="F16" s="33"/>
      <c r="G16" s="34"/>
      <c r="H16" s="35" t="s">
        <v>66</v>
      </c>
      <c r="I16" s="36"/>
      <c r="J16" s="37"/>
      <c r="K16" s="34" t="s">
        <v>66</v>
      </c>
      <c r="L16" s="37"/>
      <c r="M16" s="38"/>
      <c r="N16" s="122"/>
      <c r="O16" s="123"/>
      <c r="P16" s="37"/>
      <c r="Q16" s="31"/>
      <c r="R16" s="32">
        <v>1</v>
      </c>
      <c r="T16" s="91" t="s">
        <v>54</v>
      </c>
      <c r="U16" s="92"/>
      <c r="V16" s="92"/>
      <c r="W16" s="92"/>
      <c r="X16" s="93">
        <f>COUNTIF($H$8:$H$26,"y")</f>
        <v>3</v>
      </c>
      <c r="Y16" s="94">
        <f t="shared" si="1"/>
        <v>0.16666666666666666</v>
      </c>
      <c r="Z16" s="115">
        <f>SUM(Y14:Y16)</f>
        <v>1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36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11</v>
      </c>
      <c r="Y17" s="90">
        <f t="shared" si="1"/>
        <v>0.61111111111111116</v>
      </c>
    </row>
    <row r="18" spans="1:26" ht="15.6" x14ac:dyDescent="0.3">
      <c r="A18" s="60">
        <v>10</v>
      </c>
      <c r="B18" s="154">
        <v>4</v>
      </c>
      <c r="C18" s="155">
        <v>4</v>
      </c>
      <c r="D18" s="156">
        <f t="shared" ref="D18:D26" si="2">B18-C18</f>
        <v>0</v>
      </c>
      <c r="E18" s="156" t="str">
        <f>VLOOKUP(D18,Data!$A$4:$B$21,2)</f>
        <v>Par</v>
      </c>
      <c r="F18" s="33"/>
      <c r="G18" s="34" t="s">
        <v>66</v>
      </c>
      <c r="H18" s="35"/>
      <c r="I18" s="36"/>
      <c r="J18" s="37"/>
      <c r="K18" s="34" t="s">
        <v>66</v>
      </c>
      <c r="L18" s="37"/>
      <c r="M18" s="38"/>
      <c r="N18" s="122"/>
      <c r="O18" s="123"/>
      <c r="P18" s="37"/>
      <c r="Q18" s="38"/>
      <c r="R18" s="32">
        <v>2</v>
      </c>
      <c r="T18" s="80" t="s">
        <v>40</v>
      </c>
      <c r="U18" s="81"/>
      <c r="V18" s="81"/>
      <c r="W18" s="81"/>
      <c r="X18" s="82">
        <f>COUNTIF($I$8:$I$26,"y")</f>
        <v>3</v>
      </c>
      <c r="Y18" s="83">
        <f t="shared" si="1"/>
        <v>0.16666666666666666</v>
      </c>
    </row>
    <row r="19" spans="1:26" ht="15.6" x14ac:dyDescent="0.3">
      <c r="A19" s="60">
        <v>11</v>
      </c>
      <c r="B19" s="154">
        <v>5</v>
      </c>
      <c r="C19" s="155">
        <v>5</v>
      </c>
      <c r="D19" s="156">
        <f t="shared" si="2"/>
        <v>0</v>
      </c>
      <c r="E19" s="156" t="str">
        <f>VLOOKUP(D19,Data!$A$4:$B$21,2)</f>
        <v>Par</v>
      </c>
      <c r="F19" s="33" t="s">
        <v>66</v>
      </c>
      <c r="G19" s="34"/>
      <c r="H19" s="35"/>
      <c r="I19" s="36"/>
      <c r="J19" s="37" t="s">
        <v>66</v>
      </c>
      <c r="K19" s="34"/>
      <c r="L19" s="37"/>
      <c r="M19" s="38"/>
      <c r="N19" s="122"/>
      <c r="O19" s="123"/>
      <c r="P19" s="37"/>
      <c r="Q19" s="31"/>
      <c r="R19" s="32">
        <v>2</v>
      </c>
      <c r="T19" s="80" t="s">
        <v>41</v>
      </c>
      <c r="U19" s="81"/>
      <c r="V19" s="81"/>
      <c r="W19" s="81"/>
      <c r="X19" s="82">
        <f>COUNTIF($J$8:$J$26,"y")</f>
        <v>3</v>
      </c>
      <c r="Y19" s="83">
        <f t="shared" si="1"/>
        <v>0.16666666666666666</v>
      </c>
    </row>
    <row r="20" spans="1:26" ht="15.6" x14ac:dyDescent="0.3">
      <c r="A20" s="60">
        <v>12</v>
      </c>
      <c r="B20" s="154">
        <v>3</v>
      </c>
      <c r="C20" s="155">
        <v>2</v>
      </c>
      <c r="D20" s="156">
        <f t="shared" si="2"/>
        <v>1</v>
      </c>
      <c r="E20" s="156" t="str">
        <f>VLOOKUP(D20,Data!$A$4:$B$21,2)</f>
        <v>Birdie</v>
      </c>
      <c r="F20" s="33"/>
      <c r="G20" s="34" t="s">
        <v>66</v>
      </c>
      <c r="H20" s="35"/>
      <c r="I20" s="36"/>
      <c r="J20" s="37"/>
      <c r="K20" s="34" t="s">
        <v>66</v>
      </c>
      <c r="L20" s="37"/>
      <c r="M20" s="38"/>
      <c r="N20" s="122"/>
      <c r="O20" s="123"/>
      <c r="P20" s="37"/>
      <c r="Q20" s="31"/>
      <c r="R20" s="32">
        <v>1</v>
      </c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v>3</v>
      </c>
      <c r="C21" s="155">
        <v>4</v>
      </c>
      <c r="D21" s="156">
        <f t="shared" si="2"/>
        <v>-1</v>
      </c>
      <c r="E21" s="156" t="str">
        <f>VLOOKUP(D21,Data!$A$4:$B$21,2)</f>
        <v>Bogey</v>
      </c>
      <c r="F21" s="33" t="s">
        <v>66</v>
      </c>
      <c r="G21" s="34"/>
      <c r="H21" s="35"/>
      <c r="I21" s="36"/>
      <c r="J21" s="37" t="s">
        <v>66</v>
      </c>
      <c r="K21" s="34"/>
      <c r="L21" s="37"/>
      <c r="M21" s="38"/>
      <c r="N21" s="122"/>
      <c r="O21" s="123"/>
      <c r="P21" s="37"/>
      <c r="Q21" s="31"/>
      <c r="R21" s="32">
        <v>2</v>
      </c>
      <c r="T21" s="91" t="s">
        <v>43</v>
      </c>
      <c r="U21" s="92"/>
      <c r="V21" s="92"/>
      <c r="W21" s="92"/>
      <c r="X21" s="93">
        <f>COUNTIF($M$8:$M$26,"y")</f>
        <v>1</v>
      </c>
      <c r="Y21" s="94">
        <f t="shared" si="1"/>
        <v>5.5555555555555552E-2</v>
      </c>
      <c r="Z21" s="115">
        <f>SUM(Y17:Y21)</f>
        <v>1</v>
      </c>
    </row>
    <row r="22" spans="1:26" ht="15.6" x14ac:dyDescent="0.3">
      <c r="A22" s="60">
        <v>14</v>
      </c>
      <c r="B22" s="154">
        <v>4</v>
      </c>
      <c r="C22" s="155">
        <v>5</v>
      </c>
      <c r="D22" s="156">
        <f t="shared" si="2"/>
        <v>-1</v>
      </c>
      <c r="E22" s="156" t="str">
        <f>VLOOKUP(D22,Data!$A$4:$B$21,2)</f>
        <v>Bogey</v>
      </c>
      <c r="F22" s="33"/>
      <c r="G22" s="34" t="s">
        <v>66</v>
      </c>
      <c r="H22" s="35"/>
      <c r="I22" s="36"/>
      <c r="J22" s="37"/>
      <c r="K22" s="34" t="s">
        <v>66</v>
      </c>
      <c r="L22" s="37"/>
      <c r="M22" s="38"/>
      <c r="N22" s="122"/>
      <c r="O22" s="123"/>
      <c r="P22" s="37"/>
      <c r="Q22" s="31"/>
      <c r="R22" s="32">
        <v>3</v>
      </c>
      <c r="T22" s="112" t="s">
        <v>26</v>
      </c>
      <c r="U22" s="95"/>
      <c r="V22" s="95"/>
      <c r="W22" s="95"/>
      <c r="X22" s="96">
        <f>R28</f>
        <v>35</v>
      </c>
      <c r="Y22" s="97"/>
    </row>
    <row r="23" spans="1:26" ht="15.6" x14ac:dyDescent="0.3">
      <c r="A23" s="60">
        <v>15</v>
      </c>
      <c r="B23" s="154">
        <v>3</v>
      </c>
      <c r="C23" s="155">
        <v>3</v>
      </c>
      <c r="D23" s="156">
        <f t="shared" si="2"/>
        <v>0</v>
      </c>
      <c r="E23" s="156" t="str">
        <f>VLOOKUP(D23,Data!$A$4:$B$21,2)</f>
        <v>Par</v>
      </c>
      <c r="F23" s="33"/>
      <c r="G23" s="34" t="s">
        <v>66</v>
      </c>
      <c r="H23" s="35"/>
      <c r="I23" s="36" t="s">
        <v>66</v>
      </c>
      <c r="J23" s="37"/>
      <c r="K23" s="34"/>
      <c r="L23" s="37"/>
      <c r="M23" s="38"/>
      <c r="N23" s="122"/>
      <c r="O23" s="123"/>
      <c r="P23" s="37"/>
      <c r="Q23" s="31"/>
      <c r="R23" s="32">
        <v>2</v>
      </c>
      <c r="T23" s="116" t="s">
        <v>55</v>
      </c>
      <c r="U23" s="117"/>
      <c r="V23" s="117"/>
      <c r="W23" s="117"/>
      <c r="X23" s="118">
        <f>COUNTIF(R8:R26,1)</f>
        <v>4</v>
      </c>
      <c r="Y23" s="97"/>
    </row>
    <row r="24" spans="1:26" ht="15.6" x14ac:dyDescent="0.3">
      <c r="A24" s="60">
        <v>16</v>
      </c>
      <c r="B24" s="154">
        <v>4</v>
      </c>
      <c r="C24" s="155">
        <v>4</v>
      </c>
      <c r="D24" s="156">
        <f t="shared" si="2"/>
        <v>0</v>
      </c>
      <c r="E24" s="156" t="str">
        <f>VLOOKUP(D24,Data!$A$4:$B$21,2)</f>
        <v>Par</v>
      </c>
      <c r="F24" s="33"/>
      <c r="G24" s="34" t="s">
        <v>66</v>
      </c>
      <c r="H24" s="35"/>
      <c r="I24" s="36"/>
      <c r="J24" s="37"/>
      <c r="K24" s="34" t="s">
        <v>66</v>
      </c>
      <c r="L24" s="37"/>
      <c r="M24" s="38"/>
      <c r="N24" s="122">
        <v>1</v>
      </c>
      <c r="O24" s="123">
        <v>1</v>
      </c>
      <c r="P24" s="37"/>
      <c r="Q24" s="31"/>
      <c r="R24" s="32">
        <v>2</v>
      </c>
      <c r="T24" s="116" t="s">
        <v>56</v>
      </c>
      <c r="U24" s="117"/>
      <c r="V24" s="117"/>
      <c r="W24" s="117"/>
      <c r="X24" s="118">
        <f>COUNTIF(R8:R26,"&gt;2")</f>
        <v>3</v>
      </c>
      <c r="Y24" s="97"/>
    </row>
    <row r="25" spans="1:26" ht="15.6" x14ac:dyDescent="0.3">
      <c r="A25" s="60">
        <v>17</v>
      </c>
      <c r="B25" s="154">
        <v>4</v>
      </c>
      <c r="C25" s="155">
        <v>5</v>
      </c>
      <c r="D25" s="156">
        <f t="shared" si="2"/>
        <v>-1</v>
      </c>
      <c r="E25" s="156" t="str">
        <f>VLOOKUP(D25,Data!$A$4:$B$21,2)</f>
        <v>Bogey</v>
      </c>
      <c r="F25" s="33"/>
      <c r="G25" s="34"/>
      <c r="H25" s="35" t="s">
        <v>66</v>
      </c>
      <c r="I25" s="36"/>
      <c r="J25" s="37"/>
      <c r="K25" s="34" t="s">
        <v>66</v>
      </c>
      <c r="L25" s="37"/>
      <c r="M25" s="38"/>
      <c r="N25" s="122"/>
      <c r="O25" s="123"/>
      <c r="P25" s="37"/>
      <c r="Q25" s="31"/>
      <c r="R25" s="32">
        <v>3</v>
      </c>
      <c r="T25" s="99" t="s">
        <v>27</v>
      </c>
      <c r="U25" s="100"/>
      <c r="V25" s="100"/>
      <c r="W25" s="100"/>
      <c r="X25" s="101">
        <f>N28</f>
        <v>2</v>
      </c>
      <c r="Y25" s="102"/>
    </row>
    <row r="26" spans="1:26" ht="15.6" x14ac:dyDescent="0.3">
      <c r="A26" s="60">
        <v>18</v>
      </c>
      <c r="B26" s="154">
        <v>4</v>
      </c>
      <c r="C26" s="155">
        <v>4</v>
      </c>
      <c r="D26" s="156">
        <f t="shared" si="2"/>
        <v>0</v>
      </c>
      <c r="E26" s="156" t="str">
        <f>VLOOKUP(D26,Data!$A$4:$B$21,2)</f>
        <v>Par</v>
      </c>
      <c r="F26" s="33"/>
      <c r="G26" s="39" t="s">
        <v>66</v>
      </c>
      <c r="H26" s="40"/>
      <c r="I26" s="41"/>
      <c r="J26" s="42"/>
      <c r="K26" s="39" t="s">
        <v>66</v>
      </c>
      <c r="L26" s="42"/>
      <c r="M26" s="43"/>
      <c r="N26" s="124"/>
      <c r="O26" s="125"/>
      <c r="P26" s="37" t="s">
        <v>66</v>
      </c>
      <c r="Q26" s="31" t="s">
        <v>66</v>
      </c>
      <c r="R26" s="32">
        <v>1</v>
      </c>
      <c r="T26" s="113" t="s">
        <v>28</v>
      </c>
      <c r="U26" s="103"/>
      <c r="V26" s="103"/>
      <c r="W26" s="103"/>
      <c r="X26" s="104">
        <f>O28</f>
        <v>1</v>
      </c>
      <c r="Y26" s="105">
        <f>IF(X25&gt;0,X26/X25, )</f>
        <v>0.5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36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2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72</v>
      </c>
      <c r="D28" s="64"/>
      <c r="E28" s="64"/>
      <c r="F28" s="15">
        <f t="shared" ref="F28:M28" si="3">COUNTIF(F8:F26,"y")</f>
        <v>4</v>
      </c>
      <c r="G28" s="16">
        <f t="shared" si="3"/>
        <v>11</v>
      </c>
      <c r="H28" s="17">
        <f t="shared" si="3"/>
        <v>3</v>
      </c>
      <c r="I28" s="18">
        <f t="shared" si="3"/>
        <v>3</v>
      </c>
      <c r="J28" s="16">
        <f t="shared" si="3"/>
        <v>3</v>
      </c>
      <c r="K28" s="16">
        <f t="shared" si="3"/>
        <v>11</v>
      </c>
      <c r="L28" s="16">
        <f t="shared" si="3"/>
        <v>0</v>
      </c>
      <c r="M28" s="17">
        <f t="shared" si="3"/>
        <v>1</v>
      </c>
      <c r="N28" s="19">
        <f>SUM(N8:N26)</f>
        <v>2</v>
      </c>
      <c r="O28" s="19">
        <f>SUM(O8:O26)</f>
        <v>1</v>
      </c>
      <c r="P28" s="20">
        <f>COUNTIF(P8:P26,"y")</f>
        <v>2</v>
      </c>
      <c r="Q28" s="20">
        <f>COUNTIF(Q8:Q26,"y")</f>
        <v>2</v>
      </c>
      <c r="R28" s="21">
        <f>SUM(R8:R26)</f>
        <v>35</v>
      </c>
      <c r="T28" s="114" t="s">
        <v>30</v>
      </c>
      <c r="U28" s="12"/>
      <c r="V28" s="12"/>
      <c r="W28" s="12"/>
      <c r="X28" s="84">
        <f>Q28</f>
        <v>2</v>
      </c>
      <c r="Y28" s="85">
        <f>X28/X27</f>
        <v>1</v>
      </c>
    </row>
    <row r="29" spans="1:26" ht="15" thickBot="1" x14ac:dyDescent="0.35">
      <c r="F29" s="22">
        <f>F28/18</f>
        <v>0.22222222222222221</v>
      </c>
      <c r="G29" s="23">
        <f t="shared" ref="G29:J29" si="4">G28/18</f>
        <v>0.61111111111111116</v>
      </c>
      <c r="H29" s="24">
        <f t="shared" si="4"/>
        <v>0.16666666666666666</v>
      </c>
      <c r="I29" s="23">
        <f t="shared" si="4"/>
        <v>0.16666666666666666</v>
      </c>
      <c r="J29" s="23">
        <f t="shared" si="4"/>
        <v>0.16666666666666666</v>
      </c>
      <c r="K29" s="23">
        <f>K28/18</f>
        <v>0.61111111111111116</v>
      </c>
      <c r="L29" s="23">
        <f t="shared" ref="L29:M29" si="5">L28/18</f>
        <v>0</v>
      </c>
      <c r="M29" s="23">
        <f t="shared" si="5"/>
        <v>5.5555555555555552E-2</v>
      </c>
      <c r="N29" s="23" t="s">
        <v>14</v>
      </c>
      <c r="O29" s="25">
        <f>O28/N28</f>
        <v>0.5</v>
      </c>
      <c r="P29" s="24" t="s">
        <v>14</v>
      </c>
      <c r="Q29" s="24">
        <f>Q28/P28</f>
        <v>1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7" priority="6">
      <formula>C8&lt;B8</formula>
    </cfRule>
    <cfRule type="expression" dxfId="6" priority="7">
      <formula>C8&gt;B8</formula>
    </cfRule>
    <cfRule type="expression" dxfId="5" priority="8">
      <formula>"c7&gt;B7"</formula>
    </cfRule>
  </conditionalFormatting>
  <conditionalFormatting sqref="R8:R16 R18:R26">
    <cfRule type="cellIs" dxfId="4" priority="4" operator="lessThan">
      <formula>2</formula>
    </cfRule>
    <cfRule type="cellIs" dxfId="3" priority="5" operator="greaterThan">
      <formula>2</formula>
    </cfRule>
  </conditionalFormatting>
  <conditionalFormatting sqref="D18:D26">
    <cfRule type="expression" dxfId="2" priority="1">
      <formula>D18&lt;C18</formula>
    </cfRule>
    <cfRule type="expression" dxfId="1" priority="2">
      <formula>D18&gt;C18</formula>
    </cfRule>
    <cfRule type="expression" dxfId="0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34"/>
  <sheetViews>
    <sheetView topLeftCell="A4" workbookViewId="0">
      <selection activeCell="G33" sqref="G33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/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v>4</v>
      </c>
      <c r="C18" s="155"/>
      <c r="D18" s="156">
        <f t="shared" ref="D18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75" x14ac:dyDescent="0.25">
      <c r="A19" s="60">
        <v>11</v>
      </c>
      <c r="B19" s="154">
        <v>5</v>
      </c>
      <c r="C19" s="155"/>
      <c r="D19" s="156">
        <f t="shared" ref="D19:D26" si="3">B19-C19</f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75" x14ac:dyDescent="0.25">
      <c r="A20" s="60">
        <v>12</v>
      </c>
      <c r="B20" s="154">
        <v>3</v>
      </c>
      <c r="C20" s="155"/>
      <c r="D20" s="156">
        <f t="shared" si="3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75" x14ac:dyDescent="0.25">
      <c r="A21" s="60">
        <v>13</v>
      </c>
      <c r="B21" s="154">
        <v>3</v>
      </c>
      <c r="C21" s="155"/>
      <c r="D21" s="156">
        <f t="shared" si="3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75" x14ac:dyDescent="0.25">
      <c r="A22" s="60">
        <v>14</v>
      </c>
      <c r="B22" s="154">
        <v>4</v>
      </c>
      <c r="C22" s="155"/>
      <c r="D22" s="156">
        <f t="shared" si="3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75" x14ac:dyDescent="0.25">
      <c r="A23" s="60">
        <v>15</v>
      </c>
      <c r="B23" s="154">
        <v>3</v>
      </c>
      <c r="C23" s="155"/>
      <c r="D23" s="156">
        <f t="shared" si="3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75" x14ac:dyDescent="0.25">
      <c r="A24" s="60">
        <v>16</v>
      </c>
      <c r="B24" s="154">
        <v>4</v>
      </c>
      <c r="C24" s="155"/>
      <c r="D24" s="156">
        <f t="shared" si="3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75" x14ac:dyDescent="0.25">
      <c r="A25" s="60">
        <v>17</v>
      </c>
      <c r="B25" s="154">
        <v>4</v>
      </c>
      <c r="C25" s="155"/>
      <c r="D25" s="156">
        <f t="shared" si="3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75" x14ac:dyDescent="0.25">
      <c r="A26" s="60">
        <v>18</v>
      </c>
      <c r="B26" s="154">
        <v>4</v>
      </c>
      <c r="C26" s="155"/>
      <c r="D26" s="156">
        <f t="shared" si="3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75" x14ac:dyDescent="0.25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.75" x14ac:dyDescent="0.25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4">COUNTIF(F8:F26,"y")</f>
        <v>0</v>
      </c>
      <c r="G28" s="16">
        <f t="shared" si="4"/>
        <v>0</v>
      </c>
      <c r="H28" s="17">
        <f t="shared" si="4"/>
        <v>0</v>
      </c>
      <c r="I28" s="18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7">
        <f t="shared" si="4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.75" thickBot="1" x14ac:dyDescent="0.3">
      <c r="F29" s="22">
        <f>F28/18</f>
        <v>0</v>
      </c>
      <c r="G29" s="23">
        <f t="shared" ref="G29:J29" si="5">G28/18</f>
        <v>0</v>
      </c>
      <c r="H29" s="24">
        <f t="shared" si="5"/>
        <v>0</v>
      </c>
      <c r="I29" s="23">
        <f t="shared" si="5"/>
        <v>0</v>
      </c>
      <c r="J29" s="23">
        <f t="shared" si="5"/>
        <v>0</v>
      </c>
      <c r="K29" s="23">
        <f>K28/18</f>
        <v>0</v>
      </c>
      <c r="L29" s="23">
        <f t="shared" ref="L29:M29" si="6">L28/18</f>
        <v>0</v>
      </c>
      <c r="M29" s="23">
        <f t="shared" si="6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3:F3"/>
    <mergeCell ref="I3:K3"/>
    <mergeCell ref="N3:R3"/>
    <mergeCell ref="F5:H5"/>
    <mergeCell ref="I5:M5"/>
    <mergeCell ref="T7:Y7"/>
    <mergeCell ref="N5:R5"/>
    <mergeCell ref="N6:O6"/>
    <mergeCell ref="P6:Q6"/>
    <mergeCell ref="B6:C6"/>
  </mergeCells>
  <conditionalFormatting sqref="C8:D16 C18:C26">
    <cfRule type="expression" dxfId="167" priority="14">
      <formula>C8&lt;B8</formula>
    </cfRule>
    <cfRule type="expression" dxfId="166" priority="15">
      <formula>C8&gt;B8</formula>
    </cfRule>
    <cfRule type="expression" dxfId="165" priority="16">
      <formula>"c7&gt;B7"</formula>
    </cfRule>
  </conditionalFormatting>
  <conditionalFormatting sqref="R8:R16 R18:R26">
    <cfRule type="cellIs" dxfId="164" priority="6" operator="lessThan">
      <formula>2</formula>
    </cfRule>
    <cfRule type="cellIs" dxfId="163" priority="7" operator="greaterThan">
      <formula>2</formula>
    </cfRule>
  </conditionalFormatting>
  <conditionalFormatting sqref="D18:D26">
    <cfRule type="expression" dxfId="162" priority="1">
      <formula>D18&lt;C18</formula>
    </cfRule>
    <cfRule type="expression" dxfId="161" priority="2">
      <formula>D18&gt;C18</formula>
    </cfRule>
    <cfRule type="expression" dxfId="160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59" priority="6">
      <formula>C8&lt;B8</formula>
    </cfRule>
    <cfRule type="expression" dxfId="158" priority="7">
      <formula>C8&gt;B8</formula>
    </cfRule>
    <cfRule type="expression" dxfId="157" priority="8">
      <formula>"c7&gt;B7"</formula>
    </cfRule>
  </conditionalFormatting>
  <conditionalFormatting sqref="R8:R16 R18:R26">
    <cfRule type="cellIs" dxfId="156" priority="4" operator="lessThan">
      <formula>2</formula>
    </cfRule>
    <cfRule type="cellIs" dxfId="155" priority="5" operator="greaterThan">
      <formula>2</formula>
    </cfRule>
  </conditionalFormatting>
  <conditionalFormatting sqref="D18:D26">
    <cfRule type="expression" dxfId="154" priority="1">
      <formula>D18&lt;C18</formula>
    </cfRule>
    <cfRule type="expression" dxfId="153" priority="2">
      <formula>D18&gt;C18</formula>
    </cfRule>
    <cfRule type="expression" dxfId="152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F34"/>
  <sheetViews>
    <sheetView workbookViewId="0">
      <selection activeCell="B8" sqref="B8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51" priority="6">
      <formula>C8&lt;B8</formula>
    </cfRule>
    <cfRule type="expression" dxfId="150" priority="7">
      <formula>C8&gt;B8</formula>
    </cfRule>
    <cfRule type="expression" dxfId="149" priority="8">
      <formula>"c7&gt;B7"</formula>
    </cfRule>
  </conditionalFormatting>
  <conditionalFormatting sqref="R8:R16 R18:R26">
    <cfRule type="cellIs" dxfId="148" priority="4" operator="lessThan">
      <formula>2</formula>
    </cfRule>
    <cfRule type="cellIs" dxfId="147" priority="5" operator="greaterThan">
      <formula>2</formula>
    </cfRule>
  </conditionalFormatting>
  <conditionalFormatting sqref="D18:D26">
    <cfRule type="expression" dxfId="146" priority="1">
      <formula>D18&lt;C18</formula>
    </cfRule>
    <cfRule type="expression" dxfId="145" priority="2">
      <formula>D18&gt;C18</formula>
    </cfRule>
    <cfRule type="expression" dxfId="144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43" priority="6">
      <formula>C8&lt;B8</formula>
    </cfRule>
    <cfRule type="expression" dxfId="142" priority="7">
      <formula>C8&gt;B8</formula>
    </cfRule>
    <cfRule type="expression" dxfId="141" priority="8">
      <formula>"c7&gt;B7"</formula>
    </cfRule>
  </conditionalFormatting>
  <conditionalFormatting sqref="R8:R16 R18:R26">
    <cfRule type="cellIs" dxfId="140" priority="4" operator="lessThan">
      <formula>2</formula>
    </cfRule>
    <cfRule type="cellIs" dxfId="139" priority="5" operator="greaterThan">
      <formula>2</formula>
    </cfRule>
  </conditionalFormatting>
  <conditionalFormatting sqref="D18:D26">
    <cfRule type="expression" dxfId="138" priority="1">
      <formula>D18&lt;C18</formula>
    </cfRule>
    <cfRule type="expression" dxfId="137" priority="2">
      <formula>D18&gt;C18</formula>
    </cfRule>
    <cfRule type="expression" dxfId="136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35" priority="6">
      <formula>C8&lt;B8</formula>
    </cfRule>
    <cfRule type="expression" dxfId="134" priority="7">
      <formula>C8&gt;B8</formula>
    </cfRule>
    <cfRule type="expression" dxfId="133" priority="8">
      <formula>"c7&gt;B7"</formula>
    </cfRule>
  </conditionalFormatting>
  <conditionalFormatting sqref="R8:R16 R18:R26">
    <cfRule type="cellIs" dxfId="132" priority="4" operator="lessThan">
      <formula>2</formula>
    </cfRule>
    <cfRule type="cellIs" dxfId="131" priority="5" operator="greaterThan">
      <formula>2</formula>
    </cfRule>
  </conditionalFormatting>
  <conditionalFormatting sqref="D18:D26">
    <cfRule type="expression" dxfId="130" priority="1">
      <formula>D18&lt;C18</formula>
    </cfRule>
    <cfRule type="expression" dxfId="129" priority="2">
      <formula>D18&gt;C18</formula>
    </cfRule>
    <cfRule type="expression" dxfId="128" priority="3">
      <formula>"c7&gt;B7"</formula>
    </cfRule>
  </conditionalFormatting>
  <dataValidations count="4"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list" allowBlank="1" showInputMessage="1" showErrorMessage="1" errorTitle="Oops!" error="Enter Y only..." sqref="F17:R17">
      <formula1>$AA$8:$AA$9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F34"/>
  <sheetViews>
    <sheetView workbookViewId="0">
      <selection activeCell="B8" sqref="B8:B16"/>
    </sheetView>
  </sheetViews>
  <sheetFormatPr defaultColWidth="8.88671875" defaultRowHeight="14.4" x14ac:dyDescent="0.3"/>
  <cols>
    <col min="1" max="1" width="9.109375" style="2" customWidth="1"/>
    <col min="2" max="2" width="10" style="2" customWidth="1"/>
    <col min="3" max="3" width="9.109375" style="2" customWidth="1"/>
    <col min="4" max="4" width="5.5546875" style="2" hidden="1" customWidth="1"/>
    <col min="5" max="5" width="7" style="2" hidden="1" customWidth="1"/>
    <col min="6" max="6" width="7.5546875" style="2" customWidth="1"/>
    <col min="7" max="7" width="8.109375" style="2" customWidth="1"/>
    <col min="8" max="8" width="8.88671875" style="2"/>
    <col min="9" max="10" width="7.33203125" style="2" customWidth="1"/>
    <col min="11" max="11" width="8.5546875" style="2" customWidth="1"/>
    <col min="12" max="13" width="7.33203125" style="2" customWidth="1"/>
    <col min="14" max="14" width="9" style="2" customWidth="1"/>
    <col min="15" max="15" width="7.44140625" style="2" customWidth="1"/>
    <col min="16" max="17" width="7" style="2" customWidth="1"/>
    <col min="18" max="18" width="6.5546875" style="2" customWidth="1"/>
    <col min="19" max="22" width="8.88671875" style="4"/>
    <col min="23" max="23" width="9.6640625" style="4" customWidth="1"/>
    <col min="24" max="24" width="10.109375" style="4" customWidth="1"/>
    <col min="25" max="25" width="9" style="4" customWidth="1"/>
    <col min="26" max="26" width="8.88671875" style="4" hidden="1" customWidth="1"/>
    <col min="27" max="27" width="8.88671875" style="4" customWidth="1"/>
    <col min="28" max="28" width="3.6640625" style="4" customWidth="1"/>
    <col min="29" max="31" width="8.88671875" style="4" customWidth="1"/>
    <col min="32" max="32" width="11.5546875" style="4" customWidth="1"/>
    <col min="33" max="16384" width="8.88671875" style="4"/>
  </cols>
  <sheetData>
    <row r="1" spans="1:32" ht="54" customHeight="1" x14ac:dyDescent="0.3">
      <c r="A1" s="1"/>
      <c r="D1" s="3" t="s">
        <v>31</v>
      </c>
    </row>
    <row r="2" spans="1:32" ht="15" thickBot="1" x14ac:dyDescent="0.35"/>
    <row r="3" spans="1:32" ht="18.600000000000001" thickBot="1" x14ac:dyDescent="0.35">
      <c r="A3" s="5" t="s">
        <v>9</v>
      </c>
      <c r="B3" s="176">
        <f>'Rnd 1'!B3:F3</f>
        <v>0</v>
      </c>
      <c r="C3" s="176"/>
      <c r="D3" s="176"/>
      <c r="E3" s="176"/>
      <c r="F3" s="177"/>
      <c r="H3" s="5" t="s">
        <v>16</v>
      </c>
      <c r="I3" s="176"/>
      <c r="J3" s="176"/>
      <c r="K3" s="177"/>
      <c r="M3" s="5" t="s">
        <v>8</v>
      </c>
      <c r="N3" s="178"/>
      <c r="O3" s="178"/>
      <c r="P3" s="178"/>
      <c r="Q3" s="178"/>
      <c r="R3" s="179"/>
    </row>
    <row r="5" spans="1:32" ht="29.4" customHeight="1" x14ac:dyDescent="0.3">
      <c r="F5" s="180" t="s">
        <v>24</v>
      </c>
      <c r="G5" s="181"/>
      <c r="H5" s="182"/>
      <c r="I5" s="183" t="s">
        <v>10</v>
      </c>
      <c r="J5" s="183"/>
      <c r="K5" s="183"/>
      <c r="L5" s="183"/>
      <c r="M5" s="183"/>
      <c r="N5" s="168" t="s">
        <v>39</v>
      </c>
      <c r="O5" s="169"/>
      <c r="P5" s="169"/>
      <c r="Q5" s="169"/>
      <c r="R5" s="170"/>
    </row>
    <row r="6" spans="1:32" ht="19.2" customHeight="1" x14ac:dyDescent="0.3">
      <c r="B6" s="175" t="s">
        <v>59</v>
      </c>
      <c r="C6" s="175"/>
      <c r="F6" s="130"/>
      <c r="G6" s="143"/>
      <c r="H6" s="144"/>
      <c r="I6" s="145"/>
      <c r="J6" s="145"/>
      <c r="K6" s="145"/>
      <c r="L6" s="145"/>
      <c r="M6" s="145"/>
      <c r="N6" s="171" t="s">
        <v>44</v>
      </c>
      <c r="O6" s="172"/>
      <c r="P6" s="173" t="s">
        <v>47</v>
      </c>
      <c r="Q6" s="174"/>
      <c r="R6" s="146"/>
    </row>
    <row r="7" spans="1:32" ht="39.6" customHeight="1" x14ac:dyDescent="0.3">
      <c r="A7" s="53" t="s">
        <v>0</v>
      </c>
      <c r="B7" s="53" t="s">
        <v>1</v>
      </c>
      <c r="C7" s="53" t="s">
        <v>2</v>
      </c>
      <c r="D7" s="53"/>
      <c r="E7" s="53"/>
      <c r="F7" s="54" t="s">
        <v>3</v>
      </c>
      <c r="G7" s="54" t="s">
        <v>4</v>
      </c>
      <c r="H7" s="54" t="s">
        <v>5</v>
      </c>
      <c r="I7" s="55" t="s">
        <v>17</v>
      </c>
      <c r="J7" s="56" t="s">
        <v>18</v>
      </c>
      <c r="K7" s="54" t="s">
        <v>11</v>
      </c>
      <c r="L7" s="57" t="s">
        <v>19</v>
      </c>
      <c r="M7" s="58" t="s">
        <v>20</v>
      </c>
      <c r="N7" s="131" t="s">
        <v>60</v>
      </c>
      <c r="O7" s="119" t="s">
        <v>15</v>
      </c>
      <c r="P7" s="126" t="s">
        <v>45</v>
      </c>
      <c r="Q7" s="132" t="s">
        <v>46</v>
      </c>
      <c r="R7" s="54" t="s">
        <v>6</v>
      </c>
      <c r="T7" s="165" t="s">
        <v>21</v>
      </c>
      <c r="U7" s="166"/>
      <c r="V7" s="166"/>
      <c r="W7" s="166"/>
      <c r="X7" s="166"/>
      <c r="Y7" s="167"/>
    </row>
    <row r="8" spans="1:32" ht="15.6" x14ac:dyDescent="0.3">
      <c r="A8" s="59">
        <v>1</v>
      </c>
      <c r="B8" s="152">
        <f>'Rnd 1'!B8</f>
        <v>4</v>
      </c>
      <c r="C8" s="153"/>
      <c r="D8" s="156">
        <f>B8-C8</f>
        <v>4</v>
      </c>
      <c r="E8" s="156" t="str">
        <f>VLOOKUP(D8,Data!$A$4:$B$21,2)</f>
        <v>blank</v>
      </c>
      <c r="F8" s="26"/>
      <c r="G8" s="27"/>
      <c r="H8" s="28"/>
      <c r="I8" s="29"/>
      <c r="J8" s="30"/>
      <c r="K8" s="27"/>
      <c r="L8" s="30"/>
      <c r="M8" s="31"/>
      <c r="N8" s="120"/>
      <c r="O8" s="121"/>
      <c r="P8" s="128"/>
      <c r="Q8" s="129"/>
      <c r="R8" s="32"/>
      <c r="T8" s="6"/>
      <c r="U8" s="7"/>
      <c r="V8" s="7"/>
      <c r="W8" s="7"/>
      <c r="X8" s="8" t="s">
        <v>22</v>
      </c>
      <c r="Y8" s="9" t="s">
        <v>23</v>
      </c>
    </row>
    <row r="9" spans="1:32" ht="15.6" x14ac:dyDescent="0.3">
      <c r="A9" s="60">
        <v>2</v>
      </c>
      <c r="B9" s="154">
        <f>'Rnd 1'!B9</f>
        <v>4</v>
      </c>
      <c r="C9" s="155"/>
      <c r="D9" s="156">
        <f t="shared" ref="D9:D16" si="0">B9-C9</f>
        <v>4</v>
      </c>
      <c r="E9" s="156" t="str">
        <f>VLOOKUP(D9,Data!$A$4:$B$21,2)</f>
        <v>blank</v>
      </c>
      <c r="F9" s="33"/>
      <c r="G9" s="34"/>
      <c r="H9" s="35"/>
      <c r="I9" s="36"/>
      <c r="J9" s="37"/>
      <c r="K9" s="34"/>
      <c r="L9" s="37"/>
      <c r="M9" s="38"/>
      <c r="N9" s="122"/>
      <c r="O9" s="123"/>
      <c r="P9" s="37"/>
      <c r="Q9" s="31"/>
      <c r="R9" s="32"/>
      <c r="T9" s="106" t="s">
        <v>33</v>
      </c>
      <c r="U9" s="65"/>
      <c r="V9" s="65"/>
      <c r="W9" s="65"/>
      <c r="X9" s="66">
        <f>COUNTIF($E$8:$E$16,"eagle")+COUNTIF($E$18:$E$26,"eagle")</f>
        <v>0</v>
      </c>
      <c r="Y9" s="67">
        <f t="shared" ref="Y9:Y21" si="1">X9/18</f>
        <v>0</v>
      </c>
    </row>
    <row r="10" spans="1:32" ht="15.6" x14ac:dyDescent="0.3">
      <c r="A10" s="60">
        <v>3</v>
      </c>
      <c r="B10" s="154">
        <f>'Rnd 1'!B10</f>
        <v>4</v>
      </c>
      <c r="C10" s="155"/>
      <c r="D10" s="156">
        <f t="shared" si="0"/>
        <v>4</v>
      </c>
      <c r="E10" s="156" t="str">
        <f>VLOOKUP(D10,Data!$A$4:$B$21,2)</f>
        <v>blank</v>
      </c>
      <c r="F10" s="33"/>
      <c r="G10" s="34"/>
      <c r="H10" s="35"/>
      <c r="I10" s="36"/>
      <c r="J10" s="37"/>
      <c r="K10" s="34"/>
      <c r="L10" s="37"/>
      <c r="M10" s="38"/>
      <c r="N10" s="122"/>
      <c r="O10" s="123"/>
      <c r="P10" s="37"/>
      <c r="Q10" s="31"/>
      <c r="R10" s="32"/>
      <c r="T10" s="107" t="s">
        <v>34</v>
      </c>
      <c r="U10" s="68"/>
      <c r="V10" s="68"/>
      <c r="W10" s="68"/>
      <c r="X10" s="69">
        <f>COUNTIF($E$8:$E$16,"birdie")+COUNTIF($E$18:$E$26,"birdie")</f>
        <v>0</v>
      </c>
      <c r="Y10" s="70">
        <f t="shared" si="1"/>
        <v>0</v>
      </c>
    </row>
    <row r="11" spans="1:32" ht="15.6" x14ac:dyDescent="0.3">
      <c r="A11" s="60">
        <v>4</v>
      </c>
      <c r="B11" s="154">
        <f>'Rnd 1'!B11</f>
        <v>4</v>
      </c>
      <c r="C11" s="155"/>
      <c r="D11" s="156">
        <f t="shared" si="0"/>
        <v>4</v>
      </c>
      <c r="E11" s="156" t="str">
        <f>VLOOKUP(D11,Data!$A$4:$B$21,2)</f>
        <v>blank</v>
      </c>
      <c r="F11" s="33"/>
      <c r="G11" s="34"/>
      <c r="H11" s="35"/>
      <c r="I11" s="36"/>
      <c r="J11" s="37"/>
      <c r="K11" s="34"/>
      <c r="L11" s="37"/>
      <c r="M11" s="38"/>
      <c r="N11" s="122"/>
      <c r="O11" s="123"/>
      <c r="P11" s="37"/>
      <c r="Q11" s="31"/>
      <c r="R11" s="32"/>
      <c r="T11" s="108" t="s">
        <v>35</v>
      </c>
      <c r="U11" s="71"/>
      <c r="V11" s="71"/>
      <c r="W11" s="71"/>
      <c r="X11" s="72">
        <f>COUNTIF($E$8:$E$16,"par")+COUNTIF($E$18:$E$26,"par")</f>
        <v>0</v>
      </c>
      <c r="Y11" s="73">
        <f t="shared" si="1"/>
        <v>0</v>
      </c>
    </row>
    <row r="12" spans="1:32" ht="15.6" x14ac:dyDescent="0.3">
      <c r="A12" s="60">
        <v>5</v>
      </c>
      <c r="B12" s="154">
        <f>'Rnd 1'!B12</f>
        <v>4</v>
      </c>
      <c r="C12" s="155"/>
      <c r="D12" s="156">
        <f t="shared" si="0"/>
        <v>4</v>
      </c>
      <c r="E12" s="156" t="str">
        <f>VLOOKUP(D12,Data!$A$4:$B$21,2)</f>
        <v>blank</v>
      </c>
      <c r="F12" s="33"/>
      <c r="G12" s="34"/>
      <c r="H12" s="35"/>
      <c r="I12" s="36"/>
      <c r="J12" s="37"/>
      <c r="K12" s="34"/>
      <c r="L12" s="37"/>
      <c r="M12" s="38"/>
      <c r="N12" s="122"/>
      <c r="O12" s="123"/>
      <c r="P12" s="37"/>
      <c r="Q12" s="31"/>
      <c r="R12" s="32"/>
      <c r="T12" s="109" t="s">
        <v>36</v>
      </c>
      <c r="U12" s="75"/>
      <c r="V12" s="75"/>
      <c r="W12" s="75"/>
      <c r="X12" s="76">
        <f>COUNTIF($E$8:$E$16,"bogey")+COUNTIF($E$18:$E$26,"bogey")</f>
        <v>0</v>
      </c>
      <c r="Y12" s="77">
        <f t="shared" si="1"/>
        <v>0</v>
      </c>
    </row>
    <row r="13" spans="1:32" ht="15.6" x14ac:dyDescent="0.3">
      <c r="A13" s="60">
        <v>6</v>
      </c>
      <c r="B13" s="154">
        <f>'Rnd 1'!B13</f>
        <v>4</v>
      </c>
      <c r="C13" s="155"/>
      <c r="D13" s="156">
        <f t="shared" si="0"/>
        <v>4</v>
      </c>
      <c r="E13" s="156" t="str">
        <f>VLOOKUP(D13,Data!$A$4:$B$21,2)</f>
        <v>blank</v>
      </c>
      <c r="F13" s="33"/>
      <c r="G13" s="34"/>
      <c r="H13" s="35"/>
      <c r="I13" s="36"/>
      <c r="J13" s="37"/>
      <c r="K13" s="34"/>
      <c r="L13" s="37"/>
      <c r="M13" s="38"/>
      <c r="N13" s="122"/>
      <c r="O13" s="123"/>
      <c r="P13" s="37"/>
      <c r="Q13" s="31"/>
      <c r="R13" s="32"/>
      <c r="T13" s="110" t="s">
        <v>37</v>
      </c>
      <c r="U13" s="86"/>
      <c r="V13" s="86"/>
      <c r="W13" s="86"/>
      <c r="X13" s="74">
        <f>COUNTIF($E$8:$E$16,"other")+COUNTIF($E$18:$E$26,"other")</f>
        <v>0</v>
      </c>
      <c r="Y13" s="87">
        <f t="shared" si="1"/>
        <v>0</v>
      </c>
      <c r="Z13" s="115">
        <f>SUM(Y9:Y13)</f>
        <v>0</v>
      </c>
      <c r="AA13" s="115">
        <f>SUM(Y9:Y13)</f>
        <v>0</v>
      </c>
    </row>
    <row r="14" spans="1:32" ht="15.6" x14ac:dyDescent="0.3">
      <c r="A14" s="60">
        <v>7</v>
      </c>
      <c r="B14" s="154">
        <f>'Rnd 1'!B14</f>
        <v>4</v>
      </c>
      <c r="C14" s="155"/>
      <c r="D14" s="156">
        <f t="shared" si="0"/>
        <v>4</v>
      </c>
      <c r="E14" s="156" t="str">
        <f>VLOOKUP(D14,Data!$A$4:$B$21,2)</f>
        <v>blank</v>
      </c>
      <c r="F14" s="33"/>
      <c r="G14" s="34"/>
      <c r="H14" s="35"/>
      <c r="I14" s="36"/>
      <c r="J14" s="37"/>
      <c r="K14" s="34"/>
      <c r="L14" s="37"/>
      <c r="M14" s="38"/>
      <c r="N14" s="122"/>
      <c r="O14" s="123"/>
      <c r="P14" s="37"/>
      <c r="Q14" s="31"/>
      <c r="R14" s="32"/>
      <c r="T14" s="111" t="s">
        <v>25</v>
      </c>
      <c r="U14" s="88"/>
      <c r="V14" s="88"/>
      <c r="W14" s="88"/>
      <c r="X14" s="89">
        <f>COUNTIF($G$8:$G$26,"y")</f>
        <v>0</v>
      </c>
      <c r="Y14" s="90">
        <f t="shared" si="1"/>
        <v>0</v>
      </c>
    </row>
    <row r="15" spans="1:32" ht="15.6" x14ac:dyDescent="0.3">
      <c r="A15" s="60">
        <v>8</v>
      </c>
      <c r="B15" s="154">
        <f>'Rnd 1'!B15</f>
        <v>3</v>
      </c>
      <c r="C15" s="155"/>
      <c r="D15" s="156">
        <f t="shared" si="0"/>
        <v>3</v>
      </c>
      <c r="E15" s="156" t="str">
        <f>VLOOKUP(D15,Data!$A$4:$B$21,2)</f>
        <v>blank</v>
      </c>
      <c r="F15" s="33"/>
      <c r="G15" s="34"/>
      <c r="H15" s="35"/>
      <c r="I15" s="36"/>
      <c r="J15" s="37"/>
      <c r="K15" s="34"/>
      <c r="L15" s="37"/>
      <c r="M15" s="38"/>
      <c r="N15" s="122"/>
      <c r="O15" s="123"/>
      <c r="P15" s="37"/>
      <c r="Q15" s="31"/>
      <c r="R15" s="32"/>
      <c r="T15" s="80" t="s">
        <v>53</v>
      </c>
      <c r="U15" s="81"/>
      <c r="V15" s="81"/>
      <c r="W15" s="81"/>
      <c r="X15" s="82">
        <f>COUNTIF($F$8:$F$26,"y")</f>
        <v>0</v>
      </c>
      <c r="Y15" s="83">
        <f t="shared" si="1"/>
        <v>0</v>
      </c>
    </row>
    <row r="16" spans="1:32" ht="15.6" x14ac:dyDescent="0.3">
      <c r="A16" s="60">
        <v>9</v>
      </c>
      <c r="B16" s="154">
        <f>'Rnd 1'!B16</f>
        <v>4</v>
      </c>
      <c r="C16" s="155"/>
      <c r="D16" s="156">
        <f t="shared" si="0"/>
        <v>4</v>
      </c>
      <c r="E16" s="156" t="str">
        <f>VLOOKUP(D16,Data!$A$4:$B$21,2)</f>
        <v>blank</v>
      </c>
      <c r="F16" s="33"/>
      <c r="G16" s="34"/>
      <c r="H16" s="35"/>
      <c r="I16" s="36"/>
      <c r="J16" s="37"/>
      <c r="K16" s="34"/>
      <c r="L16" s="37"/>
      <c r="M16" s="38"/>
      <c r="N16" s="122"/>
      <c r="O16" s="123"/>
      <c r="P16" s="37"/>
      <c r="Q16" s="31"/>
      <c r="R16" s="32"/>
      <c r="T16" s="91" t="s">
        <v>54</v>
      </c>
      <c r="U16" s="92"/>
      <c r="V16" s="92"/>
      <c r="W16" s="92"/>
      <c r="X16" s="93">
        <f>COUNTIF($H$8:$H$26,"y")</f>
        <v>0</v>
      </c>
      <c r="Y16" s="94">
        <f t="shared" si="1"/>
        <v>0</v>
      </c>
      <c r="Z16" s="115">
        <f>SUM(Y14:Y16)</f>
        <v>0</v>
      </c>
    </row>
    <row r="17" spans="1:26" ht="15.6" x14ac:dyDescent="0.3">
      <c r="A17" s="61" t="s">
        <v>12</v>
      </c>
      <c r="B17" s="10">
        <f>SUM(B8:B16)</f>
        <v>35</v>
      </c>
      <c r="C17" s="11">
        <f>SUM(C8:C16)</f>
        <v>0</v>
      </c>
      <c r="D17" s="63"/>
      <c r="E17" s="63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T17" s="111" t="s">
        <v>38</v>
      </c>
      <c r="U17" s="88"/>
      <c r="V17" s="88"/>
      <c r="W17" s="88"/>
      <c r="X17" s="89">
        <f>COUNTIF($K$8:$K$26,"y")</f>
        <v>0</v>
      </c>
      <c r="Y17" s="90">
        <f t="shared" si="1"/>
        <v>0</v>
      </c>
    </row>
    <row r="18" spans="1:26" ht="15.6" x14ac:dyDescent="0.3">
      <c r="A18" s="60">
        <v>10</v>
      </c>
      <c r="B18" s="154">
        <f>'Rnd 1'!B18</f>
        <v>4</v>
      </c>
      <c r="C18" s="155"/>
      <c r="D18" s="156">
        <f t="shared" ref="D18:D26" si="2">B18-C18</f>
        <v>4</v>
      </c>
      <c r="E18" s="156" t="str">
        <f>VLOOKUP(D18,Data!$A$4:$B$21,2)</f>
        <v>blank</v>
      </c>
      <c r="F18" s="33"/>
      <c r="G18" s="34"/>
      <c r="H18" s="35"/>
      <c r="I18" s="36"/>
      <c r="J18" s="37"/>
      <c r="K18" s="34"/>
      <c r="L18" s="37"/>
      <c r="M18" s="38"/>
      <c r="N18" s="122"/>
      <c r="O18" s="123"/>
      <c r="P18" s="37"/>
      <c r="Q18" s="38"/>
      <c r="R18" s="32"/>
      <c r="T18" s="80" t="s">
        <v>40</v>
      </c>
      <c r="U18" s="81"/>
      <c r="V18" s="81"/>
      <c r="W18" s="81"/>
      <c r="X18" s="82">
        <f>COUNTIF($I$8:$I$26,"y")</f>
        <v>0</v>
      </c>
      <c r="Y18" s="83">
        <f t="shared" si="1"/>
        <v>0</v>
      </c>
    </row>
    <row r="19" spans="1:26" ht="15.6" x14ac:dyDescent="0.3">
      <c r="A19" s="60">
        <v>11</v>
      </c>
      <c r="B19" s="154">
        <f>'Rnd 1'!B19</f>
        <v>5</v>
      </c>
      <c r="C19" s="155"/>
      <c r="D19" s="156">
        <f t="shared" si="2"/>
        <v>5</v>
      </c>
      <c r="E19" s="156" t="str">
        <f>VLOOKUP(D19,Data!$A$4:$B$21,2)</f>
        <v>blank</v>
      </c>
      <c r="F19" s="33"/>
      <c r="G19" s="34"/>
      <c r="H19" s="35"/>
      <c r="I19" s="36"/>
      <c r="J19" s="37"/>
      <c r="K19" s="34"/>
      <c r="L19" s="37"/>
      <c r="M19" s="38"/>
      <c r="N19" s="122"/>
      <c r="O19" s="123"/>
      <c r="P19" s="37"/>
      <c r="Q19" s="31"/>
      <c r="R19" s="32"/>
      <c r="T19" s="80" t="s">
        <v>41</v>
      </c>
      <c r="U19" s="81"/>
      <c r="V19" s="81"/>
      <c r="W19" s="81"/>
      <c r="X19" s="82">
        <f>COUNTIF($J$8:$J$26,"y")</f>
        <v>0</v>
      </c>
      <c r="Y19" s="83">
        <f t="shared" si="1"/>
        <v>0</v>
      </c>
    </row>
    <row r="20" spans="1:26" ht="15.6" x14ac:dyDescent="0.3">
      <c r="A20" s="60">
        <v>12</v>
      </c>
      <c r="B20" s="154">
        <f>'Rnd 1'!B20</f>
        <v>3</v>
      </c>
      <c r="C20" s="155"/>
      <c r="D20" s="156">
        <f t="shared" si="2"/>
        <v>3</v>
      </c>
      <c r="E20" s="156" t="str">
        <f>VLOOKUP(D20,Data!$A$4:$B$21,2)</f>
        <v>blank</v>
      </c>
      <c r="F20" s="33"/>
      <c r="G20" s="34"/>
      <c r="H20" s="35"/>
      <c r="I20" s="36"/>
      <c r="J20" s="37"/>
      <c r="K20" s="34"/>
      <c r="L20" s="37"/>
      <c r="M20" s="38"/>
      <c r="N20" s="122"/>
      <c r="O20" s="123"/>
      <c r="P20" s="37"/>
      <c r="Q20" s="31"/>
      <c r="R20" s="32"/>
      <c r="T20" s="80" t="s">
        <v>42</v>
      </c>
      <c r="U20" s="81"/>
      <c r="V20" s="81"/>
      <c r="W20" s="81"/>
      <c r="X20" s="82">
        <f>COUNTIF($L$8:$L$26,"y")</f>
        <v>0</v>
      </c>
      <c r="Y20" s="83">
        <f t="shared" si="1"/>
        <v>0</v>
      </c>
    </row>
    <row r="21" spans="1:26" ht="15.6" x14ac:dyDescent="0.3">
      <c r="A21" s="60">
        <v>13</v>
      </c>
      <c r="B21" s="154">
        <f>'Rnd 1'!B21</f>
        <v>3</v>
      </c>
      <c r="C21" s="155"/>
      <c r="D21" s="156">
        <f t="shared" si="2"/>
        <v>3</v>
      </c>
      <c r="E21" s="156" t="str">
        <f>VLOOKUP(D21,Data!$A$4:$B$21,2)</f>
        <v>blank</v>
      </c>
      <c r="F21" s="33"/>
      <c r="G21" s="34"/>
      <c r="H21" s="35"/>
      <c r="I21" s="36"/>
      <c r="J21" s="37"/>
      <c r="K21" s="34"/>
      <c r="L21" s="37"/>
      <c r="M21" s="38"/>
      <c r="N21" s="122"/>
      <c r="O21" s="123"/>
      <c r="P21" s="37"/>
      <c r="Q21" s="31"/>
      <c r="R21" s="32"/>
      <c r="T21" s="91" t="s">
        <v>43</v>
      </c>
      <c r="U21" s="92"/>
      <c r="V21" s="92"/>
      <c r="W21" s="92"/>
      <c r="X21" s="93">
        <f>COUNTIF($M$8:$M$26,"y")</f>
        <v>0</v>
      </c>
      <c r="Y21" s="94">
        <f t="shared" si="1"/>
        <v>0</v>
      </c>
      <c r="Z21" s="115">
        <f>SUM(Y17:Y21)</f>
        <v>0</v>
      </c>
    </row>
    <row r="22" spans="1:26" ht="15.6" x14ac:dyDescent="0.3">
      <c r="A22" s="60">
        <v>14</v>
      </c>
      <c r="B22" s="154">
        <f>'Rnd 1'!B22</f>
        <v>4</v>
      </c>
      <c r="C22" s="155"/>
      <c r="D22" s="156">
        <f t="shared" si="2"/>
        <v>4</v>
      </c>
      <c r="E22" s="156" t="str">
        <f>VLOOKUP(D22,Data!$A$4:$B$21,2)</f>
        <v>blank</v>
      </c>
      <c r="F22" s="33"/>
      <c r="G22" s="34"/>
      <c r="H22" s="35"/>
      <c r="I22" s="36"/>
      <c r="J22" s="37"/>
      <c r="K22" s="34"/>
      <c r="L22" s="37"/>
      <c r="M22" s="38"/>
      <c r="N22" s="122"/>
      <c r="O22" s="123"/>
      <c r="P22" s="37"/>
      <c r="Q22" s="31"/>
      <c r="R22" s="32"/>
      <c r="T22" s="112" t="s">
        <v>26</v>
      </c>
      <c r="U22" s="95"/>
      <c r="V22" s="95"/>
      <c r="W22" s="95"/>
      <c r="X22" s="96">
        <f>R28</f>
        <v>0</v>
      </c>
      <c r="Y22" s="97"/>
    </row>
    <row r="23" spans="1:26" ht="15.6" x14ac:dyDescent="0.3">
      <c r="A23" s="60">
        <v>15</v>
      </c>
      <c r="B23" s="154">
        <f>'Rnd 1'!B23</f>
        <v>3</v>
      </c>
      <c r="C23" s="155"/>
      <c r="D23" s="156">
        <f t="shared" si="2"/>
        <v>3</v>
      </c>
      <c r="E23" s="156" t="str">
        <f>VLOOKUP(D23,Data!$A$4:$B$21,2)</f>
        <v>blank</v>
      </c>
      <c r="F23" s="33"/>
      <c r="G23" s="34"/>
      <c r="H23" s="35"/>
      <c r="I23" s="36"/>
      <c r="J23" s="37"/>
      <c r="K23" s="34"/>
      <c r="L23" s="37"/>
      <c r="M23" s="38"/>
      <c r="N23" s="122"/>
      <c r="O23" s="123"/>
      <c r="P23" s="37"/>
      <c r="Q23" s="31"/>
      <c r="R23" s="32"/>
      <c r="T23" s="116" t="s">
        <v>55</v>
      </c>
      <c r="U23" s="117"/>
      <c r="V23" s="117"/>
      <c r="W23" s="117"/>
      <c r="X23" s="118">
        <f>COUNTIF(R8:R26,1)</f>
        <v>0</v>
      </c>
      <c r="Y23" s="97"/>
    </row>
    <row r="24" spans="1:26" ht="15.6" x14ac:dyDescent="0.3">
      <c r="A24" s="60">
        <v>16</v>
      </c>
      <c r="B24" s="154">
        <f>'Rnd 1'!B24</f>
        <v>4</v>
      </c>
      <c r="C24" s="155"/>
      <c r="D24" s="156">
        <f t="shared" si="2"/>
        <v>4</v>
      </c>
      <c r="E24" s="156" t="str">
        <f>VLOOKUP(D24,Data!$A$4:$B$21,2)</f>
        <v>blank</v>
      </c>
      <c r="F24" s="33"/>
      <c r="G24" s="34"/>
      <c r="H24" s="35"/>
      <c r="I24" s="36"/>
      <c r="J24" s="37"/>
      <c r="K24" s="34"/>
      <c r="L24" s="37"/>
      <c r="M24" s="38"/>
      <c r="N24" s="122"/>
      <c r="O24" s="123"/>
      <c r="P24" s="37"/>
      <c r="Q24" s="31"/>
      <c r="R24" s="32"/>
      <c r="T24" s="116" t="s">
        <v>56</v>
      </c>
      <c r="U24" s="117"/>
      <c r="V24" s="117"/>
      <c r="W24" s="117"/>
      <c r="X24" s="118">
        <f>COUNTIF(R8:R26,"&gt;2")</f>
        <v>0</v>
      </c>
      <c r="Y24" s="97"/>
    </row>
    <row r="25" spans="1:26" ht="15.6" x14ac:dyDescent="0.3">
      <c r="A25" s="60">
        <v>17</v>
      </c>
      <c r="B25" s="154">
        <f>'Rnd 1'!B25</f>
        <v>4</v>
      </c>
      <c r="C25" s="155"/>
      <c r="D25" s="156">
        <f t="shared" si="2"/>
        <v>4</v>
      </c>
      <c r="E25" s="156" t="str">
        <f>VLOOKUP(D25,Data!$A$4:$B$21,2)</f>
        <v>blank</v>
      </c>
      <c r="F25" s="33"/>
      <c r="G25" s="34"/>
      <c r="H25" s="35"/>
      <c r="I25" s="36"/>
      <c r="J25" s="37"/>
      <c r="K25" s="34"/>
      <c r="L25" s="37"/>
      <c r="M25" s="38"/>
      <c r="N25" s="122"/>
      <c r="O25" s="123"/>
      <c r="P25" s="37"/>
      <c r="Q25" s="31"/>
      <c r="R25" s="32"/>
      <c r="T25" s="99" t="s">
        <v>27</v>
      </c>
      <c r="U25" s="100"/>
      <c r="V25" s="100"/>
      <c r="W25" s="100"/>
      <c r="X25" s="101">
        <f>N28</f>
        <v>0</v>
      </c>
      <c r="Y25" s="102"/>
    </row>
    <row r="26" spans="1:26" ht="15.6" x14ac:dyDescent="0.3">
      <c r="A26" s="60">
        <v>18</v>
      </c>
      <c r="B26" s="154">
        <f>'Rnd 1'!B26</f>
        <v>4</v>
      </c>
      <c r="C26" s="155"/>
      <c r="D26" s="156">
        <f t="shared" si="2"/>
        <v>4</v>
      </c>
      <c r="E26" s="156" t="str">
        <f>VLOOKUP(D26,Data!$A$4:$B$21,2)</f>
        <v>blank</v>
      </c>
      <c r="F26" s="33"/>
      <c r="G26" s="39"/>
      <c r="H26" s="40"/>
      <c r="I26" s="41"/>
      <c r="J26" s="42"/>
      <c r="K26" s="39"/>
      <c r="L26" s="42"/>
      <c r="M26" s="43"/>
      <c r="N26" s="124"/>
      <c r="O26" s="125"/>
      <c r="P26" s="37"/>
      <c r="Q26" s="31"/>
      <c r="R26" s="32"/>
      <c r="T26" s="113" t="s">
        <v>28</v>
      </c>
      <c r="U26" s="103"/>
      <c r="V26" s="103"/>
      <c r="W26" s="103"/>
      <c r="X26" s="104">
        <f>O28</f>
        <v>0</v>
      </c>
      <c r="Y26" s="105">
        <f>IF(X25&gt;0,X26/X25, )</f>
        <v>0</v>
      </c>
    </row>
    <row r="27" spans="1:26" ht="15.6" x14ac:dyDescent="0.3">
      <c r="A27" s="61" t="s">
        <v>13</v>
      </c>
      <c r="B27" s="10">
        <f>SUM(B18:B26)</f>
        <v>34</v>
      </c>
      <c r="C27" s="11">
        <f>SUM(C18:C26)</f>
        <v>0</v>
      </c>
      <c r="D27" s="63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T27" s="80" t="s">
        <v>29</v>
      </c>
      <c r="U27" s="81"/>
      <c r="V27" s="81"/>
      <c r="W27" s="81"/>
      <c r="X27" s="82">
        <f>COUNTIF($P$8:$P$26,"y")</f>
        <v>0</v>
      </c>
      <c r="Y27" s="98"/>
    </row>
    <row r="28" spans="1:26" ht="18" x14ac:dyDescent="0.3">
      <c r="A28" s="62" t="s">
        <v>7</v>
      </c>
      <c r="B28" s="14">
        <f>B17+B27</f>
        <v>69</v>
      </c>
      <c r="C28" s="47">
        <f>C17+C27</f>
        <v>0</v>
      </c>
      <c r="D28" s="64"/>
      <c r="E28" s="64"/>
      <c r="F28" s="15">
        <f t="shared" ref="F28:M28" si="3">COUNTIF(F8:F26,"y")</f>
        <v>0</v>
      </c>
      <c r="G28" s="16">
        <f t="shared" si="3"/>
        <v>0</v>
      </c>
      <c r="H28" s="17">
        <f t="shared" si="3"/>
        <v>0</v>
      </c>
      <c r="I28" s="18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7">
        <f t="shared" si="3"/>
        <v>0</v>
      </c>
      <c r="N28" s="19">
        <f>SUM(N8:N26)</f>
        <v>0</v>
      </c>
      <c r="O28" s="19">
        <f>SUM(O8:O26)</f>
        <v>0</v>
      </c>
      <c r="P28" s="20">
        <f>COUNTIF(P8:P26,"y")</f>
        <v>0</v>
      </c>
      <c r="Q28" s="20">
        <f>COUNTIF(Q8:Q26,"y")</f>
        <v>0</v>
      </c>
      <c r="R28" s="21">
        <f>SUM(R8:R26)</f>
        <v>0</v>
      </c>
      <c r="T28" s="114" t="s">
        <v>30</v>
      </c>
      <c r="U28" s="12"/>
      <c r="V28" s="12"/>
      <c r="W28" s="12"/>
      <c r="X28" s="84">
        <f>Q28</f>
        <v>0</v>
      </c>
      <c r="Y28" s="85" t="e">
        <f>X28/X27</f>
        <v>#DIV/0!</v>
      </c>
    </row>
    <row r="29" spans="1:26" ht="15" thickBot="1" x14ac:dyDescent="0.35">
      <c r="F29" s="22">
        <f>F28/18</f>
        <v>0</v>
      </c>
      <c r="G29" s="23">
        <f t="shared" ref="G29:J29" si="4">G28/18</f>
        <v>0</v>
      </c>
      <c r="H29" s="24">
        <f t="shared" si="4"/>
        <v>0</v>
      </c>
      <c r="I29" s="23">
        <f t="shared" si="4"/>
        <v>0</v>
      </c>
      <c r="J29" s="23">
        <f t="shared" si="4"/>
        <v>0</v>
      </c>
      <c r="K29" s="23">
        <f>K28/18</f>
        <v>0</v>
      </c>
      <c r="L29" s="23">
        <f t="shared" ref="L29:M29" si="5">L28/18</f>
        <v>0</v>
      </c>
      <c r="M29" s="23">
        <f t="shared" si="5"/>
        <v>0</v>
      </c>
      <c r="N29" s="23" t="s">
        <v>14</v>
      </c>
      <c r="O29" s="25" t="e">
        <f>O28/N28</f>
        <v>#DIV/0!</v>
      </c>
      <c r="P29" s="24" t="s">
        <v>14</v>
      </c>
      <c r="Q29" s="24" t="e">
        <f>Q28/P28</f>
        <v>#DIV/0!</v>
      </c>
      <c r="R29" s="22" t="s">
        <v>14</v>
      </c>
    </row>
    <row r="31" spans="1:26" ht="18" x14ac:dyDescent="0.3">
      <c r="A31" s="48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6" x14ac:dyDescent="0.3">
      <c r="A32" s="52"/>
      <c r="B32" s="52"/>
      <c r="C32" s="52"/>
      <c r="D32" s="52"/>
      <c r="E32" s="52"/>
      <c r="F32" s="52"/>
      <c r="G32" s="127"/>
      <c r="H32" s="52"/>
      <c r="I32" s="52"/>
      <c r="J32" s="52"/>
      <c r="K32" s="127"/>
      <c r="L32" s="52"/>
      <c r="M32" s="52"/>
      <c r="N32" s="52"/>
      <c r="O32" s="52"/>
      <c r="P32" s="52"/>
      <c r="Q32" s="52"/>
      <c r="R32" s="52"/>
    </row>
    <row r="33" spans="1:18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</sheetData>
  <sheetProtection sheet="1" objects="1" scenarios="1"/>
  <mergeCells count="10">
    <mergeCell ref="B6:C6"/>
    <mergeCell ref="N6:O6"/>
    <mergeCell ref="P6:Q6"/>
    <mergeCell ref="T7:Y7"/>
    <mergeCell ref="B3:F3"/>
    <mergeCell ref="I3:K3"/>
    <mergeCell ref="N3:R3"/>
    <mergeCell ref="F5:H5"/>
    <mergeCell ref="I5:M5"/>
    <mergeCell ref="N5:R5"/>
  </mergeCells>
  <conditionalFormatting sqref="C8:D16 C18:C26">
    <cfRule type="expression" dxfId="127" priority="6">
      <formula>C8&lt;B8</formula>
    </cfRule>
    <cfRule type="expression" dxfId="126" priority="7">
      <formula>C8&gt;B8</formula>
    </cfRule>
    <cfRule type="expression" dxfId="125" priority="8">
      <formula>"c7&gt;B7"</formula>
    </cfRule>
  </conditionalFormatting>
  <conditionalFormatting sqref="R8:R16 R18:R26">
    <cfRule type="cellIs" dxfId="124" priority="4" operator="lessThan">
      <formula>2</formula>
    </cfRule>
    <cfRule type="cellIs" dxfId="123" priority="5" operator="greaterThan">
      <formula>2</formula>
    </cfRule>
  </conditionalFormatting>
  <conditionalFormatting sqref="D18:D26">
    <cfRule type="expression" dxfId="122" priority="1">
      <formula>D18&lt;C18</formula>
    </cfRule>
    <cfRule type="expression" dxfId="121" priority="2">
      <formula>D18&gt;C18</formula>
    </cfRule>
    <cfRule type="expression" dxfId="120" priority="3">
      <formula>"c7&gt;B7"</formula>
    </cfRule>
  </conditionalFormatting>
  <dataValidations count="4">
    <dataValidation type="list" allowBlank="1" showInputMessage="1" showErrorMessage="1" errorTitle="Oops!" error="Enter Y only..." sqref="F17:R17">
      <formula1>$AA$8:$AA$9</formula1>
    </dataValidation>
    <dataValidation type="whole" allowBlank="1" showInputMessage="1" showErrorMessage="1" errorTitle="OOPS!" error="Please enter number of times in a bunker ..." promptTitle="BUNKERS" prompt="Enter number of times in a bunker ..." sqref="N8:N16 N18:N26">
      <formula1>1</formula1>
      <formula2>4</formula2>
    </dataValidation>
    <dataValidation type="whole" allowBlank="1" showInputMessage="1" showErrorMessage="1" errorTitle="OOPS!" error="Please enter number of times up and down from a bunker ..." promptTitle="SAND SAVES" prompt="Enter number of times up and down fro a bunker ..." sqref="O8:O16 O18:O26">
      <formula1>1</formula1>
      <formula2>3</formula2>
    </dataValidation>
    <dataValidation type="whole" allowBlank="1" showInputMessage="1" showErrorMessage="1" errorTitle="Oops!" error="Please enter number of putts ..." promptTitle="PUTTS" prompt="Enter number of putts ..." sqref="R8:R16 R18:R26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ops!" error="Enter Y only...">
          <x14:formula1>
            <xm:f>Data!$D$4</xm:f>
          </x14:formula1>
          <xm:sqref>F8:M16 P8:Q16 F18:M26 P18:Q26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INTRO</vt:lpstr>
      <vt:lpstr>SUMMARY</vt:lpstr>
      <vt:lpstr>DEMO</vt:lpstr>
      <vt:lpstr>Rnd 1</vt:lpstr>
      <vt:lpstr>Rnd 2</vt:lpstr>
      <vt:lpstr>Rnd 3</vt:lpstr>
      <vt:lpstr>Rnd 4</vt:lpstr>
      <vt:lpstr>Rnd 5</vt:lpstr>
      <vt:lpstr>Rnd 6</vt:lpstr>
      <vt:lpstr>Rnd 7</vt:lpstr>
      <vt:lpstr>Rnd 8</vt:lpstr>
      <vt:lpstr>Rnd 9</vt:lpstr>
      <vt:lpstr>Rnd 10</vt:lpstr>
      <vt:lpstr>Rnd 11</vt:lpstr>
      <vt:lpstr>Rnd 12</vt:lpstr>
      <vt:lpstr>Rnd 13</vt:lpstr>
      <vt:lpstr>Rnd 14</vt:lpstr>
      <vt:lpstr>Rnd 15</vt:lpstr>
      <vt:lpstr>Rnd 16</vt:lpstr>
      <vt:lpstr>Rnd 17</vt:lpstr>
      <vt:lpstr>Rnd 18</vt:lpstr>
      <vt:lpstr>Rnd 19</vt:lpstr>
      <vt:lpstr>Rnd 20</vt:lpstr>
      <vt:lpstr>Data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Drummond</dc:creator>
  <cp:lastModifiedBy>David J Drummond</cp:lastModifiedBy>
  <dcterms:created xsi:type="dcterms:W3CDTF">2017-03-20T18:35:02Z</dcterms:created>
  <dcterms:modified xsi:type="dcterms:W3CDTF">2018-01-07T18:22:29Z</dcterms:modified>
</cp:coreProperties>
</file>